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485" activeTab="1"/>
  </bookViews>
  <sheets>
    <sheet name="BDPPTO2019" sheetId="2" r:id="rId1"/>
    <sheet name="Formato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_impresión_IM" localSheetId="1">#REF!</definedName>
    <definedName name="A_impresión_IM">#REF!</definedName>
    <definedName name="ab">[1]!Tabla9[[#All],[Columna1]:[abri]]</definedName>
    <definedName name="abr">[1]!Tabla9[[#All],[Columna1]:[abri]]</definedName>
    <definedName name="abri">[1]!Tabla9[[#All],[Columna1]:[abri]]</definedName>
    <definedName name="Acreed" localSheetId="1">#REF!</definedName>
    <definedName name="Acreed">#REF!</definedName>
    <definedName name="ag">[1]!Tabla5[[#All],[Columna1]:[Agosto]]</definedName>
    <definedName name="ago">[1]!Tabla5[[#All],[Columna1]:[Agosto]]</definedName>
    <definedName name="agos">[1]!Tabla5[[#All],[Columna1]:[Agosto]]</definedName>
    <definedName name="AJUSTES" localSheetId="1" hidden="1">{"'beneficiarios'!$A$1:$C$7"}</definedName>
    <definedName name="AJUSTES" hidden="1">{"'beneficiarios'!$A$1:$C$7"}</definedName>
    <definedName name="_xlnm.Database" localSheetId="1">#REF!</definedName>
    <definedName name="_xlnm.Database">#REF!</definedName>
    <definedName name="calend" localSheetId="1">[2]!Tabla5[[#All],[cap]:[TOTAL]]</definedName>
    <definedName name="calend">Tabla5[[#All],[cap]:[TOTAL]]</definedName>
    <definedName name="calenda">Tabla5[[#Headers],[#Data],[COG]:[resta]]</definedName>
    <definedName name="cdfdsfd" localSheetId="1">#REF!</definedName>
    <definedName name="cdfdsfd">#REF!</definedName>
    <definedName name="cierre_2001" localSheetId="1">'[3]deuda c sadm'!#REF!</definedName>
    <definedName name="cierre_2001">'[3]deuda c sadm'!#REF!</definedName>
    <definedName name="cierre2017" localSheetId="1">'[4]deuda c sadm'!#REF!</definedName>
    <definedName name="cierre2017">'[4]deuda c sadm'!#REF!</definedName>
    <definedName name="cvbn" localSheetId="1">#REF!</definedName>
    <definedName name="cvbn">#REF!</definedName>
    <definedName name="datos17" localSheetId="1">'[5]PRF-CRI'!#REF!</definedName>
    <definedName name="datos17">'[5]PRF-CRI'!#REF!</definedName>
    <definedName name="DCCCCC" localSheetId="1">#REF!</definedName>
    <definedName name="DCCCCC">#REF!</definedName>
    <definedName name="ddd" localSheetId="1">'[4]deuda c sadm'!#REF!</definedName>
    <definedName name="ddd">'[4]deuda c sadm'!#REF!</definedName>
    <definedName name="ddddf" localSheetId="1">#REF!</definedName>
    <definedName name="ddddf">#REF!</definedName>
    <definedName name="ddvfv" localSheetId="1">#REF!</definedName>
    <definedName name="ddvfv">#REF!</definedName>
    <definedName name="descrip">[6]!Tabla5[[#Headers],[#Data],[COG]:[DESCRIPCIÓN]]</definedName>
    <definedName name="deuda" localSheetId="1">'[3]deuda c sadm'!#REF!</definedName>
    <definedName name="deuda">'[3]deuda c sadm'!#REF!</definedName>
    <definedName name="Deuda_ingTot" localSheetId="1">'[3]deuda c sadm'!#REF!</definedName>
    <definedName name="Deuda_ingTot">'[3]deuda c sadm'!#REF!</definedName>
    <definedName name="deuda1" localSheetId="1">'[4]deuda c sadm'!#REF!</definedName>
    <definedName name="deuda1">'[4]deuda c sadm'!#REF!</definedName>
    <definedName name="dfgfgs" localSheetId="1">#REF!</definedName>
    <definedName name="dfgfgs">#REF!</definedName>
    <definedName name="en">[1]!Tabla12[[#All],[Columna1]:[Ener]]</definedName>
    <definedName name="ene">[1]!Tabla12[[#All],[Columna1]:[Ener]]</definedName>
    <definedName name="ENERO" localSheetId="1">#REF!</definedName>
    <definedName name="ENERO">#REF!</definedName>
    <definedName name="enr">[1]!Tabla12[[#All],[Columna1]:[Ener]]</definedName>
    <definedName name="fbr">[1]!Tabla11[[#All],[Columna1]:[Febrer]]</definedName>
    <definedName name="fbre">[1]!Tabla11[[#All],[Columna1]:[Febrer]]</definedName>
    <definedName name="FDM" localSheetId="1">#REF!</definedName>
    <definedName name="FDM">#REF!</definedName>
    <definedName name="fe">[1]!Tabla11[[#All],[Columna1]:[Febrer]]</definedName>
    <definedName name="feb">[1]!Tabla11[[#All],[Columna1]:[Febrer]]</definedName>
    <definedName name="Febr">[1]!Tabla11[[#All],[Columna1]:[Febrer]]</definedName>
    <definedName name="FEIEF" localSheetId="1">#REF!</definedName>
    <definedName name="FEIEF">#REF!</definedName>
    <definedName name="fer">[1]!Tabla11[[#All],[Columna1]:[Febrer]]</definedName>
    <definedName name="ffvvvv" localSheetId="1">#REF!</definedName>
    <definedName name="ffvvvv">#REF!</definedName>
    <definedName name="fjhj" localSheetId="1">#REF!</definedName>
    <definedName name="fjhj">#REF!</definedName>
    <definedName name="fsf" localSheetId="1">#REF!</definedName>
    <definedName name="fsf">#REF!</definedName>
    <definedName name="FtePago" localSheetId="1">#REF!</definedName>
    <definedName name="FtePago">#REF!</definedName>
    <definedName name="Fto_1" localSheetId="1">#REF!</definedName>
    <definedName name="Fto_1">#REF!</definedName>
    <definedName name="funcional">[7]!Tabla1141819203[[#All],[C. Funcional]:[valor 2019]]</definedName>
    <definedName name="Garantias" localSheetId="1">#REF!</definedName>
    <definedName name="Garantias">#REF!</definedName>
    <definedName name="ggghjhjjk" localSheetId="1">'[4]deuda c sadm'!#REF!</definedName>
    <definedName name="ggghjhjjk">'[4]deuda c sadm'!#REF!</definedName>
    <definedName name="HTML_CodePage" hidden="1">1252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hyjujj" localSheetId="1" hidden="1">{"'beneficiarios'!$A$1:$C$7"}</definedName>
    <definedName name="hyjujj" hidden="1">{"'beneficiarios'!$A$1:$C$7"}</definedName>
    <definedName name="iiiii" localSheetId="1">#REF!</definedName>
    <definedName name="iiiii">#REF!</definedName>
    <definedName name="INDICADORES" localSheetId="1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jklll" localSheetId="1">#REF!</definedName>
    <definedName name="jklll">#REF!</definedName>
    <definedName name="jli">[1]!Tabla6[[#All],[Columna1]:[Jul]]</definedName>
    <definedName name="jni">[1]!Tabla7[[#All],[Columna1]:[Junio]]</definedName>
    <definedName name="jui">[1]!Tabla7[[#All],[Columna1]:[Junio]]</definedName>
    <definedName name="jul">[1]!Tabla6[[#All],[Columna1]:[Jul]]</definedName>
    <definedName name="juli">[1]!Tabla6[[#All],[Columna1]:[Jul]]</definedName>
    <definedName name="juni">[1]!Tabla7[[#All],[Columna1]:[Junio]]</definedName>
    <definedName name="ma">[1]!Tabla10[[#All],[Columna1]:[marz]]</definedName>
    <definedName name="mao">[1]!Tabla8[[#All],[Columna1]:[may]]</definedName>
    <definedName name="mar">[1]!Tabla10[[#All],[Columna1]:[marz]]</definedName>
    <definedName name="may">[1]!Tabla8[[#All],[Columna1]:[may]]</definedName>
    <definedName name="myo">[1]!Tabla8[[#All],[Columna1]:[may]]</definedName>
    <definedName name="mzo">[1]!Tabla10[[#All],[Columna1]:[marz]]</definedName>
    <definedName name="Ni" localSheetId="1">#REF!</definedName>
    <definedName name="Ni">#REF!</definedName>
    <definedName name="no" localSheetId="1">#REF!</definedName>
    <definedName name="no">#REF!</definedName>
    <definedName name="No._Compañía" localSheetId="1">#REF!</definedName>
    <definedName name="No._Compañía">#REF!</definedName>
    <definedName name="Notas_Fto_1" localSheetId="1">#REF!</definedName>
    <definedName name="Notas_Fto_1">#REF!</definedName>
    <definedName name="obre">[1]!Tabla3[[#All],[Columna1]:[ ]]</definedName>
    <definedName name="oc">[1]!Tabla3[[#All],[Columna1]:[ ]]</definedName>
    <definedName name="oct">[1]!Tabla3[[#All],[Columna1]:[ ]]</definedName>
    <definedName name="Participacionesestatales2018" localSheetId="1">#REF!</definedName>
    <definedName name="Participacionesestatales2018">#REF!</definedName>
    <definedName name="Partidas">[8]TECHO!$B$1:$Q$2798</definedName>
    <definedName name="poiuy" localSheetId="1">#REF!</definedName>
    <definedName name="poiuy">#REF!</definedName>
    <definedName name="proy18">[5]!Tabla2[[#All],[clveConcepto ]:[Acumulado]]</definedName>
    <definedName name="qqwww" localSheetId="1">'[4]deuda c sadm'!#REF!</definedName>
    <definedName name="qqwww">'[4]deuda c sadm'!#REF!</definedName>
    <definedName name="RESP" localSheetId="1">#REF!</definedName>
    <definedName name="RESP">#REF!</definedName>
    <definedName name="rfghjkk" localSheetId="1">#REF!</definedName>
    <definedName name="rfghjkk">#REF!</definedName>
    <definedName name="rtghh" localSheetId="1">#REF!</definedName>
    <definedName name="rtghh">#REF!</definedName>
    <definedName name="sbre">[1]!Tabla4[[#All],[Columna2]:[Septiembre]]</definedName>
    <definedName name="se">[1]!Tabla4[[#All],[Columna2]:[Septiembre]]</definedName>
    <definedName name="sep">[1]!Tabla4[[#All],[Columna2]:[Septiembre]]</definedName>
    <definedName name="SINAJUSTE" localSheetId="1" hidden="1">{"'beneficiarios'!$A$1:$C$7"}</definedName>
    <definedName name="SINAJUSTE" hidden="1">{"'beneficiarios'!$A$1:$C$7"}</definedName>
    <definedName name="sobretasa" localSheetId="1">#REF!</definedName>
    <definedName name="sobretasa">#REF!</definedName>
    <definedName name="sss" localSheetId="1">#REF!</definedName>
    <definedName name="sss">#REF!</definedName>
    <definedName name="t" localSheetId="1">#REF!</definedName>
    <definedName name="t">#REF!</definedName>
    <definedName name="tablaref" localSheetId="1">[2]!Tabla5[[#Headers],[#Data]]</definedName>
    <definedName name="tablaref">Tabla5[[#Headers],[#Data]]</definedName>
    <definedName name="tasas" localSheetId="1">#REF!</definedName>
    <definedName name="tasas">#REF!</definedName>
    <definedName name="TOT" localSheetId="1">#REF!</definedName>
    <definedName name="TOT">#REF!</definedName>
    <definedName name="TOTAL" localSheetId="1">#REF!</definedName>
    <definedName name="TOTAL">#REF!</definedName>
    <definedName name="tyyy" localSheetId="1">#REF!</definedName>
    <definedName name="tyyy">#REF!</definedName>
    <definedName name="vdfghdgf" localSheetId="1">#REF!</definedName>
    <definedName name="vdfghdgf">#REF!</definedName>
    <definedName name="xcap">[6]!Tabla5[[#Headers],[#Data],[cap]:[TOTAL]]</definedName>
    <definedName name="yghjgj" localSheetId="1">#REF!</definedName>
    <definedName name="yghjgj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47" i="2"/>
  <c r="U747"/>
  <c r="T747"/>
  <c r="S747"/>
  <c r="R747"/>
  <c r="Q747"/>
  <c r="P747"/>
  <c r="O747"/>
  <c r="N747"/>
  <c r="M747"/>
  <c r="L747"/>
  <c r="K747"/>
  <c r="J747"/>
  <c r="X746"/>
  <c r="Y746" s="1"/>
  <c r="X745"/>
  <c r="Y745" s="1"/>
  <c r="X744"/>
  <c r="Y744" s="1"/>
  <c r="X743"/>
  <c r="Y743" s="1"/>
  <c r="X742"/>
  <c r="Y742" s="1"/>
  <c r="X741"/>
  <c r="Y741" s="1"/>
  <c r="X740"/>
  <c r="Y740" s="1"/>
  <c r="X739"/>
  <c r="Y739" s="1"/>
  <c r="X738"/>
  <c r="Y738" s="1"/>
  <c r="X737"/>
  <c r="Y737" s="1"/>
  <c r="X736"/>
  <c r="Y736" s="1"/>
  <c r="X735"/>
  <c r="Y735" s="1"/>
  <c r="X734"/>
  <c r="Y734" s="1"/>
  <c r="X733"/>
  <c r="Y733" s="1"/>
  <c r="X732"/>
  <c r="Y732" s="1"/>
  <c r="X731"/>
  <c r="Y731" s="1"/>
  <c r="X730"/>
  <c r="Y730" s="1"/>
  <c r="X729"/>
  <c r="Y729" s="1"/>
  <c r="Y728"/>
  <c r="X728"/>
  <c r="X727"/>
  <c r="Y727" s="1"/>
  <c r="X726"/>
  <c r="Y726" s="1"/>
  <c r="X725"/>
  <c r="Y725" s="1"/>
  <c r="X724"/>
  <c r="Y724" s="1"/>
  <c r="X723"/>
  <c r="Y723" s="1"/>
  <c r="X722"/>
  <c r="Y722" s="1"/>
  <c r="X721"/>
  <c r="Y721" s="1"/>
  <c r="X720"/>
  <c r="Y720" s="1"/>
  <c r="X719"/>
  <c r="Y719" s="1"/>
  <c r="X718"/>
  <c r="Y718" s="1"/>
  <c r="X717"/>
  <c r="Y717" s="1"/>
  <c r="X716"/>
  <c r="Y716" s="1"/>
  <c r="X715"/>
  <c r="Y715" s="1"/>
  <c r="X714"/>
  <c r="Y714" s="1"/>
  <c r="X713"/>
  <c r="Y713" s="1"/>
  <c r="X712"/>
  <c r="Y712" s="1"/>
  <c r="X711"/>
  <c r="Y711" s="1"/>
  <c r="X710"/>
  <c r="Y710" s="1"/>
  <c r="X709"/>
  <c r="Y709" s="1"/>
  <c r="Y708"/>
  <c r="X708"/>
  <c r="X707"/>
  <c r="Y707" s="1"/>
  <c r="X706"/>
  <c r="Y706" s="1"/>
  <c r="X705"/>
  <c r="Y705" s="1"/>
  <c r="X704"/>
  <c r="Y704" s="1"/>
  <c r="X703"/>
  <c r="Y703" s="1"/>
  <c r="X702"/>
  <c r="Y702" s="1"/>
  <c r="X701"/>
  <c r="Y701" s="1"/>
  <c r="X700"/>
  <c r="Y700" s="1"/>
  <c r="X699"/>
  <c r="Y699" s="1"/>
  <c r="X698"/>
  <c r="Y698" s="1"/>
  <c r="X697"/>
  <c r="Y697" s="1"/>
  <c r="X696"/>
  <c r="Y696" s="1"/>
  <c r="X695"/>
  <c r="Y695" s="1"/>
  <c r="X694"/>
  <c r="Y694" s="1"/>
  <c r="X693"/>
  <c r="Y693" s="1"/>
  <c r="X692"/>
  <c r="Y692" s="1"/>
  <c r="X691"/>
  <c r="Y691" s="1"/>
  <c r="X690"/>
  <c r="Y690" s="1"/>
  <c r="X689"/>
  <c r="Y689" s="1"/>
  <c r="X688"/>
  <c r="Y688" s="1"/>
  <c r="X687"/>
  <c r="Y687" s="1"/>
  <c r="Y686"/>
  <c r="X686"/>
  <c r="X685"/>
  <c r="Y685" s="1"/>
  <c r="X684"/>
  <c r="Y684" s="1"/>
  <c r="X683"/>
  <c r="Y683" s="1"/>
  <c r="X682"/>
  <c r="Y682" s="1"/>
  <c r="X681"/>
  <c r="Y681" s="1"/>
  <c r="X680"/>
  <c r="Y680" s="1"/>
  <c r="X679"/>
  <c r="Y679" s="1"/>
  <c r="X678"/>
  <c r="Y678" s="1"/>
  <c r="X677"/>
  <c r="Y677" s="1"/>
  <c r="X676"/>
  <c r="Y676" s="1"/>
  <c r="X675"/>
  <c r="Y675" s="1"/>
  <c r="X674"/>
  <c r="Y674" s="1"/>
  <c r="X673"/>
  <c r="Y673" s="1"/>
  <c r="X672"/>
  <c r="Y672" s="1"/>
  <c r="X671"/>
  <c r="Y671" s="1"/>
  <c r="X670"/>
  <c r="Y670" s="1"/>
  <c r="X669"/>
  <c r="Y669" s="1"/>
  <c r="X668"/>
  <c r="Y668" s="1"/>
  <c r="X667"/>
  <c r="Y667" s="1"/>
  <c r="X666"/>
  <c r="Y666" s="1"/>
  <c r="X665"/>
  <c r="Y665" s="1"/>
  <c r="Y664"/>
  <c r="X664"/>
  <c r="X663"/>
  <c r="Y663" s="1"/>
  <c r="X662"/>
  <c r="Y662" s="1"/>
  <c r="X661"/>
  <c r="Y661" s="1"/>
  <c r="X660"/>
  <c r="Y660" s="1"/>
  <c r="X659"/>
  <c r="Y659" s="1"/>
  <c r="X658"/>
  <c r="Y658" s="1"/>
  <c r="X657"/>
  <c r="Y657" s="1"/>
  <c r="X656"/>
  <c r="Y656" s="1"/>
  <c r="X655"/>
  <c r="Y655" s="1"/>
  <c r="X654"/>
  <c r="Y654" s="1"/>
  <c r="X653"/>
  <c r="Y653" s="1"/>
  <c r="X652"/>
  <c r="Y652" s="1"/>
  <c r="X651"/>
  <c r="Y651" s="1"/>
  <c r="X650"/>
  <c r="Y650" s="1"/>
  <c r="X649"/>
  <c r="Y649" s="1"/>
  <c r="X648"/>
  <c r="Y648" s="1"/>
  <c r="X647"/>
  <c r="Y647" s="1"/>
  <c r="X646"/>
  <c r="Y646" s="1"/>
  <c r="X645"/>
  <c r="Y645" s="1"/>
  <c r="Y644"/>
  <c r="X644"/>
  <c r="X643"/>
  <c r="Y643" s="1"/>
  <c r="X642"/>
  <c r="Y642" s="1"/>
  <c r="X641"/>
  <c r="Y641" s="1"/>
  <c r="X640"/>
  <c r="Y640" s="1"/>
  <c r="X639"/>
  <c r="Y639" s="1"/>
  <c r="X638"/>
  <c r="Y638" s="1"/>
  <c r="X637"/>
  <c r="Y637" s="1"/>
  <c r="X636"/>
  <c r="Y636" s="1"/>
  <c r="X635"/>
  <c r="Y635" s="1"/>
  <c r="X634"/>
  <c r="Y634" s="1"/>
  <c r="X633"/>
  <c r="Y633" s="1"/>
  <c r="X632"/>
  <c r="Y632" s="1"/>
  <c r="X631"/>
  <c r="Y631" s="1"/>
  <c r="X630"/>
  <c r="Y630" s="1"/>
  <c r="X629"/>
  <c r="Y629" s="1"/>
  <c r="X628"/>
  <c r="Y628" s="1"/>
  <c r="X627"/>
  <c r="Y627" s="1"/>
  <c r="X626"/>
  <c r="Y626" s="1"/>
  <c r="X625"/>
  <c r="Y625" s="1"/>
  <c r="X624"/>
  <c r="Y624" s="1"/>
  <c r="X623"/>
  <c r="Y623" s="1"/>
  <c r="Y622"/>
  <c r="X622"/>
  <c r="X621"/>
  <c r="Y621" s="1"/>
  <c r="X620"/>
  <c r="Y620" s="1"/>
  <c r="X619"/>
  <c r="Y619" s="1"/>
  <c r="X618"/>
  <c r="Y618" s="1"/>
  <c r="X617"/>
  <c r="Y617" s="1"/>
  <c r="X616"/>
  <c r="Y616" s="1"/>
  <c r="X615"/>
  <c r="Y615" s="1"/>
  <c r="X614"/>
  <c r="Y614" s="1"/>
  <c r="X613"/>
  <c r="Y613" s="1"/>
  <c r="X612"/>
  <c r="Y612" s="1"/>
  <c r="X611"/>
  <c r="Y611" s="1"/>
  <c r="X610"/>
  <c r="Y610" s="1"/>
  <c r="X609"/>
  <c r="Y609" s="1"/>
  <c r="X608"/>
  <c r="Y608" s="1"/>
  <c r="X607"/>
  <c r="Y607" s="1"/>
  <c r="X606"/>
  <c r="Y606" s="1"/>
  <c r="X605"/>
  <c r="Y605" s="1"/>
  <c r="X604"/>
  <c r="Y604" s="1"/>
  <c r="X603"/>
  <c r="Y603" s="1"/>
  <c r="X602"/>
  <c r="Y602" s="1"/>
  <c r="X601"/>
  <c r="Y601" s="1"/>
  <c r="X600"/>
  <c r="Y600" s="1"/>
  <c r="X599"/>
  <c r="Y599" s="1"/>
  <c r="X598"/>
  <c r="Y598" s="1"/>
  <c r="X597"/>
  <c r="Y597" s="1"/>
  <c r="X596"/>
  <c r="Y596" s="1"/>
  <c r="X595"/>
  <c r="Y595" s="1"/>
  <c r="X594"/>
  <c r="Y594" s="1"/>
  <c r="X593"/>
  <c r="Y593" s="1"/>
  <c r="X592"/>
  <c r="Y592" s="1"/>
  <c r="X591"/>
  <c r="Y591" s="1"/>
  <c r="X590"/>
  <c r="Y590" s="1"/>
  <c r="X589"/>
  <c r="Y589" s="1"/>
  <c r="X588"/>
  <c r="Y588" s="1"/>
  <c r="X587"/>
  <c r="Y587" s="1"/>
  <c r="X586"/>
  <c r="Y586" s="1"/>
  <c r="X585"/>
  <c r="Y585" s="1"/>
  <c r="Y584"/>
  <c r="X584"/>
  <c r="X583"/>
  <c r="Y583" s="1"/>
  <c r="X582"/>
  <c r="Y582" s="1"/>
  <c r="X581"/>
  <c r="Y581" s="1"/>
  <c r="X580"/>
  <c r="Y580" s="1"/>
  <c r="X579"/>
  <c r="Y579" s="1"/>
  <c r="X578"/>
  <c r="Y578" s="1"/>
  <c r="X577"/>
  <c r="Y577" s="1"/>
  <c r="X576"/>
  <c r="Y576" s="1"/>
  <c r="X575"/>
  <c r="Y575" s="1"/>
  <c r="X574"/>
  <c r="Y574" s="1"/>
  <c r="X573"/>
  <c r="Y573" s="1"/>
  <c r="X572"/>
  <c r="Y572" s="1"/>
  <c r="X571"/>
  <c r="Y571" s="1"/>
  <c r="X570"/>
  <c r="Y570" s="1"/>
  <c r="X569"/>
  <c r="Y569" s="1"/>
  <c r="X568"/>
  <c r="Y568" s="1"/>
  <c r="X567"/>
  <c r="Y567" s="1"/>
  <c r="X566"/>
  <c r="Y566" s="1"/>
  <c r="X565"/>
  <c r="Y565" s="1"/>
  <c r="X564"/>
  <c r="Y564" s="1"/>
  <c r="X563"/>
  <c r="Y563" s="1"/>
  <c r="X562"/>
  <c r="Y562" s="1"/>
  <c r="X561"/>
  <c r="Y561" s="1"/>
  <c r="X560"/>
  <c r="Y560" s="1"/>
  <c r="X559"/>
  <c r="Y559" s="1"/>
  <c r="X558"/>
  <c r="Y558" s="1"/>
  <c r="X557"/>
  <c r="Y557" s="1"/>
  <c r="X556"/>
  <c r="Y556" s="1"/>
  <c r="X555"/>
  <c r="Y555" s="1"/>
  <c r="X554"/>
  <c r="Y554" s="1"/>
  <c r="X553"/>
  <c r="Y553" s="1"/>
  <c r="X552"/>
  <c r="Y552" s="1"/>
  <c r="X551"/>
  <c r="Y551" s="1"/>
  <c r="X550"/>
  <c r="Y550" s="1"/>
  <c r="X549"/>
  <c r="Y549" s="1"/>
  <c r="X548"/>
  <c r="Y548" s="1"/>
  <c r="X547"/>
  <c r="Y547" s="1"/>
  <c r="X546"/>
  <c r="Y546" s="1"/>
  <c r="X545"/>
  <c r="Y545" s="1"/>
  <c r="X544"/>
  <c r="Y544" s="1"/>
  <c r="X543"/>
  <c r="Y543" s="1"/>
  <c r="X542"/>
  <c r="Y542" s="1"/>
  <c r="X541"/>
  <c r="Y541" s="1"/>
  <c r="X540"/>
  <c r="Y540" s="1"/>
  <c r="X539"/>
  <c r="Y539" s="1"/>
  <c r="X538"/>
  <c r="Y538" s="1"/>
  <c r="X537"/>
  <c r="Y537" s="1"/>
  <c r="X536"/>
  <c r="Y536" s="1"/>
  <c r="X535"/>
  <c r="Y535" s="1"/>
  <c r="X534"/>
  <c r="Y534" s="1"/>
  <c r="X533"/>
  <c r="Y533" s="1"/>
  <c r="X532"/>
  <c r="Y532" s="1"/>
  <c r="X531"/>
  <c r="Y531" s="1"/>
  <c r="X530"/>
  <c r="Y530" s="1"/>
  <c r="X529"/>
  <c r="Y529" s="1"/>
  <c r="X528"/>
  <c r="Y528" s="1"/>
  <c r="X527"/>
  <c r="Y527" s="1"/>
  <c r="X526"/>
  <c r="Y526" s="1"/>
  <c r="X525"/>
  <c r="Y525" s="1"/>
  <c r="X524"/>
  <c r="Y524" s="1"/>
  <c r="X523"/>
  <c r="Y523" s="1"/>
  <c r="X522"/>
  <c r="Y522" s="1"/>
  <c r="X521"/>
  <c r="Y521" s="1"/>
  <c r="X520"/>
  <c r="Y520" s="1"/>
  <c r="X519"/>
  <c r="Y519" s="1"/>
  <c r="X518"/>
  <c r="Y518" s="1"/>
  <c r="X517"/>
  <c r="Y517" s="1"/>
  <c r="X516"/>
  <c r="Y516" s="1"/>
  <c r="X515"/>
  <c r="Y515" s="1"/>
  <c r="X514"/>
  <c r="Y514" s="1"/>
  <c r="X513"/>
  <c r="Y513" s="1"/>
  <c r="X512"/>
  <c r="Y512" s="1"/>
  <c r="X511"/>
  <c r="Y511" s="1"/>
  <c r="X510"/>
  <c r="Y510" s="1"/>
  <c r="X509"/>
  <c r="Y509" s="1"/>
  <c r="X508"/>
  <c r="Y508" s="1"/>
  <c r="X507"/>
  <c r="Y507" s="1"/>
  <c r="X506"/>
  <c r="Y506" s="1"/>
  <c r="X505"/>
  <c r="Y505" s="1"/>
  <c r="X504"/>
  <c r="Y504" s="1"/>
  <c r="X503"/>
  <c r="Y503" s="1"/>
  <c r="X502"/>
  <c r="Y502" s="1"/>
  <c r="X501"/>
  <c r="Y501" s="1"/>
  <c r="X500"/>
  <c r="Y500" s="1"/>
  <c r="X499"/>
  <c r="Y499" s="1"/>
  <c r="X498"/>
  <c r="Y498" s="1"/>
  <c r="X497"/>
  <c r="Y497" s="1"/>
  <c r="X496"/>
  <c r="Y496" s="1"/>
  <c r="X495"/>
  <c r="Y495" s="1"/>
  <c r="X494"/>
  <c r="Y494" s="1"/>
  <c r="X493"/>
  <c r="Y493" s="1"/>
  <c r="X492"/>
  <c r="Y492" s="1"/>
  <c r="X491"/>
  <c r="Y491" s="1"/>
  <c r="X490"/>
  <c r="Y490" s="1"/>
  <c r="X489"/>
  <c r="Y489" s="1"/>
  <c r="X488"/>
  <c r="Y488" s="1"/>
  <c r="X487"/>
  <c r="Y487" s="1"/>
  <c r="X486"/>
  <c r="Y486" s="1"/>
  <c r="X485"/>
  <c r="Y485" s="1"/>
  <c r="X484"/>
  <c r="Y484" s="1"/>
  <c r="X483"/>
  <c r="Y483" s="1"/>
  <c r="X482"/>
  <c r="Y482" s="1"/>
  <c r="X481"/>
  <c r="Y481" s="1"/>
  <c r="X480"/>
  <c r="Y480" s="1"/>
  <c r="X479"/>
  <c r="Y479" s="1"/>
  <c r="X478"/>
  <c r="Y478" s="1"/>
  <c r="X477"/>
  <c r="Y477" s="1"/>
  <c r="X476"/>
  <c r="Y476" s="1"/>
  <c r="X475"/>
  <c r="Y475" s="1"/>
  <c r="X474"/>
  <c r="Y474" s="1"/>
  <c r="X473"/>
  <c r="Y473" s="1"/>
  <c r="X472"/>
  <c r="Y472" s="1"/>
  <c r="X471"/>
  <c r="Y471" s="1"/>
  <c r="X470"/>
  <c r="Y470" s="1"/>
  <c r="X469"/>
  <c r="Y469" s="1"/>
  <c r="X468"/>
  <c r="Y468" s="1"/>
  <c r="X467"/>
  <c r="Y467" s="1"/>
  <c r="X466"/>
  <c r="Y466" s="1"/>
  <c r="X465"/>
  <c r="Y465" s="1"/>
  <c r="X464"/>
  <c r="Y464" s="1"/>
  <c r="X463"/>
  <c r="Y463" s="1"/>
  <c r="X462"/>
  <c r="Y462" s="1"/>
  <c r="X461"/>
  <c r="Y461" s="1"/>
  <c r="X460"/>
  <c r="Y460" s="1"/>
  <c r="Y459"/>
  <c r="X459"/>
  <c r="X458"/>
  <c r="Y458" s="1"/>
  <c r="X457"/>
  <c r="Y457" s="1"/>
  <c r="X456"/>
  <c r="Y456" s="1"/>
  <c r="X455"/>
  <c r="Y455" s="1"/>
  <c r="X454"/>
  <c r="Y454" s="1"/>
  <c r="X453"/>
  <c r="Y453" s="1"/>
  <c r="X452"/>
  <c r="Y452" s="1"/>
  <c r="X451"/>
  <c r="Y451" s="1"/>
  <c r="X450"/>
  <c r="Y450" s="1"/>
  <c r="X449"/>
  <c r="Y449" s="1"/>
  <c r="X448"/>
  <c r="Y448" s="1"/>
  <c r="X447"/>
  <c r="Y447" s="1"/>
  <c r="X446"/>
  <c r="Y446" s="1"/>
  <c r="X445"/>
  <c r="Y445" s="1"/>
  <c r="X444"/>
  <c r="Y444" s="1"/>
  <c r="X443"/>
  <c r="Y443" s="1"/>
  <c r="X442"/>
  <c r="Y442" s="1"/>
  <c r="X441"/>
  <c r="Y441" s="1"/>
  <c r="X440"/>
  <c r="Y440" s="1"/>
  <c r="X439"/>
  <c r="Y439" s="1"/>
  <c r="X438"/>
  <c r="Y438" s="1"/>
  <c r="X437"/>
  <c r="Y437" s="1"/>
  <c r="X436"/>
  <c r="Y436" s="1"/>
  <c r="X435"/>
  <c r="Y435" s="1"/>
  <c r="X434"/>
  <c r="Y434" s="1"/>
  <c r="X433"/>
  <c r="Y433" s="1"/>
  <c r="X432"/>
  <c r="Y432" s="1"/>
  <c r="X431"/>
  <c r="Y431" s="1"/>
  <c r="X430"/>
  <c r="Y430" s="1"/>
  <c r="X429"/>
  <c r="Y429" s="1"/>
  <c r="X428"/>
  <c r="Y428" s="1"/>
  <c r="X427"/>
  <c r="Y427" s="1"/>
  <c r="X426"/>
  <c r="Y426" s="1"/>
  <c r="X425"/>
  <c r="Y425" s="1"/>
  <c r="X424"/>
  <c r="Y424" s="1"/>
  <c r="X423"/>
  <c r="Y423" s="1"/>
  <c r="X422"/>
  <c r="Y422" s="1"/>
  <c r="X421"/>
  <c r="Y421" s="1"/>
  <c r="X420"/>
  <c r="Y420" s="1"/>
  <c r="X419"/>
  <c r="Y419" s="1"/>
  <c r="X418"/>
  <c r="Y418" s="1"/>
  <c r="X417"/>
  <c r="Y417" s="1"/>
  <c r="X416"/>
  <c r="Y416" s="1"/>
  <c r="X415"/>
  <c r="Y415" s="1"/>
  <c r="X414"/>
  <c r="Y414" s="1"/>
  <c r="X413"/>
  <c r="Y413" s="1"/>
  <c r="X412"/>
  <c r="Y412" s="1"/>
  <c r="X411"/>
  <c r="Y411" s="1"/>
  <c r="X410"/>
  <c r="Y410" s="1"/>
  <c r="X409"/>
  <c r="Y409" s="1"/>
  <c r="X408"/>
  <c r="Y408" s="1"/>
  <c r="X407"/>
  <c r="Y407" s="1"/>
  <c r="X406"/>
  <c r="Y406" s="1"/>
  <c r="X405"/>
  <c r="Y405" s="1"/>
  <c r="X404"/>
  <c r="Y404" s="1"/>
  <c r="X403"/>
  <c r="Y403" s="1"/>
  <c r="X402"/>
  <c r="Y402" s="1"/>
  <c r="X401"/>
  <c r="Y401" s="1"/>
  <c r="X400"/>
  <c r="Y400" s="1"/>
  <c r="X399"/>
  <c r="Y399" s="1"/>
  <c r="X398"/>
  <c r="Y398" s="1"/>
  <c r="X397"/>
  <c r="Y397" s="1"/>
  <c r="X396"/>
  <c r="Y396" s="1"/>
  <c r="Y395"/>
  <c r="X395"/>
  <c r="X394"/>
  <c r="Y394" s="1"/>
  <c r="X393"/>
  <c r="Y393" s="1"/>
  <c r="X392"/>
  <c r="Y392" s="1"/>
  <c r="X391"/>
  <c r="Y391" s="1"/>
  <c r="X390"/>
  <c r="Y390" s="1"/>
  <c r="X389"/>
  <c r="Y389" s="1"/>
  <c r="X388"/>
  <c r="Y388" s="1"/>
  <c r="X387"/>
  <c r="Y387" s="1"/>
  <c r="X386"/>
  <c r="Y386" s="1"/>
  <c r="X385"/>
  <c r="Y385" s="1"/>
  <c r="X384"/>
  <c r="Y384" s="1"/>
  <c r="X383"/>
  <c r="Y383" s="1"/>
  <c r="X382"/>
  <c r="Y382" s="1"/>
  <c r="X381"/>
  <c r="Y381" s="1"/>
  <c r="X380"/>
  <c r="Y380" s="1"/>
  <c r="X379"/>
  <c r="Y379" s="1"/>
  <c r="X378"/>
  <c r="Y378" s="1"/>
  <c r="X377"/>
  <c r="Y377" s="1"/>
  <c r="X376"/>
  <c r="Y376" s="1"/>
  <c r="X375"/>
  <c r="Y375" s="1"/>
  <c r="X374"/>
  <c r="Y374" s="1"/>
  <c r="X373"/>
  <c r="Y373" s="1"/>
  <c r="X372"/>
  <c r="Y372" s="1"/>
  <c r="X371"/>
  <c r="Y371" s="1"/>
  <c r="X370"/>
  <c r="Y370" s="1"/>
  <c r="X369"/>
  <c r="Y369" s="1"/>
  <c r="X368"/>
  <c r="Y368" s="1"/>
  <c r="X367"/>
  <c r="Y367" s="1"/>
  <c r="X366"/>
  <c r="Y366" s="1"/>
  <c r="X365"/>
  <c r="Y365" s="1"/>
  <c r="X364"/>
  <c r="Y364" s="1"/>
  <c r="X363"/>
  <c r="Y363" s="1"/>
  <c r="X362"/>
  <c r="Y362" s="1"/>
  <c r="Y361"/>
  <c r="X361"/>
  <c r="X360"/>
  <c r="Y360" s="1"/>
  <c r="X359"/>
  <c r="Y359" s="1"/>
  <c r="X358"/>
  <c r="Y358" s="1"/>
  <c r="X357"/>
  <c r="Y357" s="1"/>
  <c r="X356"/>
  <c r="Y356" s="1"/>
  <c r="X355"/>
  <c r="Y355" s="1"/>
  <c r="X354"/>
  <c r="Y354" s="1"/>
  <c r="X353"/>
  <c r="Y353" s="1"/>
  <c r="X352"/>
  <c r="Y352" s="1"/>
  <c r="X351"/>
  <c r="Y351" s="1"/>
  <c r="X350"/>
  <c r="Y350" s="1"/>
  <c r="X349"/>
  <c r="Y349" s="1"/>
  <c r="X348"/>
  <c r="Y348" s="1"/>
  <c r="X347"/>
  <c r="Y347" s="1"/>
  <c r="X346"/>
  <c r="Y346" s="1"/>
  <c r="X345"/>
  <c r="Y345" s="1"/>
  <c r="X344"/>
  <c r="Y344" s="1"/>
  <c r="X343"/>
  <c r="Y343" s="1"/>
  <c r="X342"/>
  <c r="Y342" s="1"/>
  <c r="X341"/>
  <c r="Y341" s="1"/>
  <c r="X340"/>
  <c r="Y340" s="1"/>
  <c r="X339"/>
  <c r="Y339" s="1"/>
  <c r="X338"/>
  <c r="Y338" s="1"/>
  <c r="X337"/>
  <c r="Y337" s="1"/>
  <c r="X336"/>
  <c r="Y336" s="1"/>
  <c r="X335"/>
  <c r="Y335" s="1"/>
  <c r="X334"/>
  <c r="Y334" s="1"/>
  <c r="X333"/>
  <c r="Y333" s="1"/>
  <c r="X332"/>
  <c r="Y332" s="1"/>
  <c r="X331"/>
  <c r="Y331" s="1"/>
  <c r="X330"/>
  <c r="Y330" s="1"/>
  <c r="X329"/>
  <c r="Y329" s="1"/>
  <c r="X328"/>
  <c r="Y328" s="1"/>
  <c r="X327"/>
  <c r="Y327" s="1"/>
  <c r="X326"/>
  <c r="Y326" s="1"/>
  <c r="X325"/>
  <c r="Y325" s="1"/>
  <c r="X324"/>
  <c r="Y324" s="1"/>
  <c r="X323"/>
  <c r="Y323" s="1"/>
  <c r="X322"/>
  <c r="Y322" s="1"/>
  <c r="X321"/>
  <c r="Y321" s="1"/>
  <c r="X320"/>
  <c r="Y320" s="1"/>
  <c r="X319"/>
  <c r="Y319" s="1"/>
  <c r="X318"/>
  <c r="Y318" s="1"/>
  <c r="X317"/>
  <c r="Y317" s="1"/>
  <c r="X316"/>
  <c r="Y316" s="1"/>
  <c r="X315"/>
  <c r="Y315" s="1"/>
  <c r="X314"/>
  <c r="Y314" s="1"/>
  <c r="X313"/>
  <c r="Y313" s="1"/>
  <c r="X312"/>
  <c r="Y312" s="1"/>
  <c r="X311"/>
  <c r="Y311" s="1"/>
  <c r="X310"/>
  <c r="Y310" s="1"/>
  <c r="X309"/>
  <c r="Y309" s="1"/>
  <c r="X308"/>
  <c r="Y308" s="1"/>
  <c r="X307"/>
  <c r="Y307" s="1"/>
  <c r="X306"/>
  <c r="Y306" s="1"/>
  <c r="X305"/>
  <c r="Y305" s="1"/>
  <c r="X304"/>
  <c r="Y304" s="1"/>
  <c r="X303"/>
  <c r="Y303" s="1"/>
  <c r="X302"/>
  <c r="Y302" s="1"/>
  <c r="X301"/>
  <c r="Y301" s="1"/>
  <c r="X300"/>
  <c r="Y300" s="1"/>
  <c r="X299"/>
  <c r="Y299" s="1"/>
  <c r="X298"/>
  <c r="Y298" s="1"/>
  <c r="X297"/>
  <c r="Y297" s="1"/>
  <c r="X296"/>
  <c r="Y296" s="1"/>
  <c r="X295"/>
  <c r="Y295" s="1"/>
  <c r="X294"/>
  <c r="Y294" s="1"/>
  <c r="X293"/>
  <c r="Y293" s="1"/>
  <c r="X292"/>
  <c r="Y292" s="1"/>
  <c r="X291"/>
  <c r="Y291" s="1"/>
  <c r="X290"/>
  <c r="Y290" s="1"/>
  <c r="X289"/>
  <c r="Y289" s="1"/>
  <c r="X288"/>
  <c r="Y288" s="1"/>
  <c r="X287"/>
  <c r="Y287" s="1"/>
  <c r="X286"/>
  <c r="Y286" s="1"/>
  <c r="X285"/>
  <c r="Y285" s="1"/>
  <c r="X284"/>
  <c r="Y284" s="1"/>
  <c r="X283"/>
  <c r="Y283" s="1"/>
  <c r="X282"/>
  <c r="Y282" s="1"/>
  <c r="X281"/>
  <c r="Y281" s="1"/>
  <c r="X280"/>
  <c r="Y280" s="1"/>
  <c r="X279"/>
  <c r="Y279" s="1"/>
  <c r="X278"/>
  <c r="Y278" s="1"/>
  <c r="X277"/>
  <c r="Y277" s="1"/>
  <c r="X276"/>
  <c r="Y276" s="1"/>
  <c r="X275"/>
  <c r="Y275" s="1"/>
  <c r="X274"/>
  <c r="Y274" s="1"/>
  <c r="X273"/>
  <c r="Y273" s="1"/>
  <c r="X272"/>
  <c r="Y272" s="1"/>
  <c r="X271"/>
  <c r="Y271" s="1"/>
  <c r="X270"/>
  <c r="Y270" s="1"/>
  <c r="X269"/>
  <c r="Y269" s="1"/>
  <c r="X268"/>
  <c r="Y268" s="1"/>
  <c r="X267"/>
  <c r="Y267" s="1"/>
  <c r="X266"/>
  <c r="Y266" s="1"/>
  <c r="X265"/>
  <c r="Y265" s="1"/>
  <c r="X264"/>
  <c r="Y264" s="1"/>
  <c r="X263"/>
  <c r="Y263" s="1"/>
  <c r="X262"/>
  <c r="Y262" s="1"/>
  <c r="X261"/>
  <c r="Y261" s="1"/>
  <c r="X260"/>
  <c r="Y260" s="1"/>
  <c r="X259"/>
  <c r="Y259" s="1"/>
  <c r="X258"/>
  <c r="Y258" s="1"/>
  <c r="X257"/>
  <c r="Y257" s="1"/>
  <c r="X256"/>
  <c r="Y256" s="1"/>
  <c r="X255"/>
  <c r="Y255" s="1"/>
  <c r="X254"/>
  <c r="Y254" s="1"/>
  <c r="X253"/>
  <c r="Y253" s="1"/>
  <c r="X252"/>
  <c r="Y252" s="1"/>
  <c r="X251"/>
  <c r="Y251" s="1"/>
  <c r="X250"/>
  <c r="Y250" s="1"/>
  <c r="X249"/>
  <c r="Y249" s="1"/>
  <c r="X248"/>
  <c r="Y248" s="1"/>
  <c r="X247"/>
  <c r="Y247" s="1"/>
  <c r="X246"/>
  <c r="Y246" s="1"/>
  <c r="X245"/>
  <c r="Y245" s="1"/>
  <c r="X244"/>
  <c r="Y244" s="1"/>
  <c r="X243"/>
  <c r="Y243" s="1"/>
  <c r="X242"/>
  <c r="Y242" s="1"/>
  <c r="X241"/>
  <c r="Y241" s="1"/>
  <c r="X240"/>
  <c r="Y240" s="1"/>
  <c r="X239"/>
  <c r="Y239" s="1"/>
  <c r="X238"/>
  <c r="Y238" s="1"/>
  <c r="X237"/>
  <c r="Y237" s="1"/>
  <c r="X236"/>
  <c r="Y236" s="1"/>
  <c r="X235"/>
  <c r="Y235" s="1"/>
  <c r="X234"/>
  <c r="Y234" s="1"/>
  <c r="X233"/>
  <c r="Y233" s="1"/>
  <c r="X232"/>
  <c r="Y232" s="1"/>
  <c r="X231"/>
  <c r="Y231" s="1"/>
  <c r="X230"/>
  <c r="Y230" s="1"/>
  <c r="X229"/>
  <c r="Y229" s="1"/>
  <c r="X228"/>
  <c r="Y228" s="1"/>
  <c r="X227"/>
  <c r="Y227" s="1"/>
  <c r="X226"/>
  <c r="Y226" s="1"/>
  <c r="X225"/>
  <c r="Y225" s="1"/>
  <c r="X224"/>
  <c r="Y224" s="1"/>
  <c r="X223"/>
  <c r="Y223" s="1"/>
  <c r="X222"/>
  <c r="Y222" s="1"/>
  <c r="X221"/>
  <c r="Y221" s="1"/>
  <c r="X220"/>
  <c r="Y220" s="1"/>
  <c r="X219"/>
  <c r="Y219" s="1"/>
  <c r="X218"/>
  <c r="Y218" s="1"/>
  <c r="X217"/>
  <c r="Y217" s="1"/>
  <c r="X216"/>
  <c r="Y216" s="1"/>
  <c r="X215"/>
  <c r="Y215" s="1"/>
  <c r="X214"/>
  <c r="Y214" s="1"/>
  <c r="X213"/>
  <c r="Y213" s="1"/>
  <c r="X212"/>
  <c r="Y212" s="1"/>
  <c r="X211"/>
  <c r="Y211" s="1"/>
  <c r="X210"/>
  <c r="Y210" s="1"/>
  <c r="X209"/>
  <c r="Y209" s="1"/>
  <c r="X208"/>
  <c r="Y208" s="1"/>
  <c r="X207"/>
  <c r="Y207" s="1"/>
  <c r="X206"/>
  <c r="Y206" s="1"/>
  <c r="X205"/>
  <c r="Y205" s="1"/>
  <c r="X204"/>
  <c r="Y204" s="1"/>
  <c r="X203"/>
  <c r="Y203" s="1"/>
  <c r="X202"/>
  <c r="Y202" s="1"/>
  <c r="X201"/>
  <c r="Y201" s="1"/>
  <c r="X200"/>
  <c r="Y200" s="1"/>
  <c r="X199"/>
  <c r="Y199" s="1"/>
  <c r="X198"/>
  <c r="Y198" s="1"/>
  <c r="X197"/>
  <c r="Y197" s="1"/>
  <c r="X196"/>
  <c r="Y196" s="1"/>
  <c r="X195"/>
  <c r="Y195" s="1"/>
  <c r="X194"/>
  <c r="Y194" s="1"/>
  <c r="X193"/>
  <c r="Y193" s="1"/>
  <c r="X192"/>
  <c r="Y192" s="1"/>
  <c r="X191"/>
  <c r="Y191" s="1"/>
  <c r="X190"/>
  <c r="Y190" s="1"/>
  <c r="X189"/>
  <c r="Y189" s="1"/>
  <c r="X188"/>
  <c r="Y188" s="1"/>
  <c r="X187"/>
  <c r="Y187" s="1"/>
  <c r="X186"/>
  <c r="Y186" s="1"/>
  <c r="X185"/>
  <c r="Y185" s="1"/>
  <c r="X184"/>
  <c r="Y184" s="1"/>
  <c r="X183"/>
  <c r="Y183" s="1"/>
  <c r="X182"/>
  <c r="Y182" s="1"/>
  <c r="X181"/>
  <c r="Y181" s="1"/>
  <c r="X180"/>
  <c r="Y180" s="1"/>
  <c r="X179"/>
  <c r="Y179" s="1"/>
  <c r="X178"/>
  <c r="Y178" s="1"/>
  <c r="X177"/>
  <c r="Y177" s="1"/>
  <c r="Y176"/>
  <c r="X176"/>
  <c r="X175"/>
  <c r="Y175" s="1"/>
  <c r="X174"/>
  <c r="Y174" s="1"/>
  <c r="X173"/>
  <c r="Y173" s="1"/>
  <c r="X172"/>
  <c r="Y172" s="1"/>
  <c r="X171"/>
  <c r="Y171" s="1"/>
  <c r="X170"/>
  <c r="Y170" s="1"/>
  <c r="X169"/>
  <c r="Y169" s="1"/>
  <c r="X168"/>
  <c r="Y168" s="1"/>
  <c r="X167"/>
  <c r="Y167" s="1"/>
  <c r="X166"/>
  <c r="Y166" s="1"/>
  <c r="X165"/>
  <c r="Y165" s="1"/>
  <c r="X164"/>
  <c r="Y164" s="1"/>
  <c r="X163"/>
  <c r="Y163" s="1"/>
  <c r="X162"/>
  <c r="Y162" s="1"/>
  <c r="X161"/>
  <c r="Y161" s="1"/>
  <c r="X160"/>
  <c r="Y160" s="1"/>
  <c r="X159"/>
  <c r="Y159" s="1"/>
  <c r="X158"/>
  <c r="Y158" s="1"/>
  <c r="X157"/>
  <c r="Y157" s="1"/>
  <c r="X156"/>
  <c r="Y156" s="1"/>
  <c r="X155"/>
  <c r="Y155" s="1"/>
  <c r="X154"/>
  <c r="Y154" s="1"/>
  <c r="X153"/>
  <c r="Y153" s="1"/>
  <c r="X152"/>
  <c r="Y152" s="1"/>
  <c r="X151"/>
  <c r="Y151" s="1"/>
  <c r="X150"/>
  <c r="Y150" s="1"/>
  <c r="X149"/>
  <c r="Y149" s="1"/>
  <c r="X148"/>
  <c r="Y148" s="1"/>
  <c r="X147"/>
  <c r="Y147" s="1"/>
  <c r="X146"/>
  <c r="Y146" s="1"/>
  <c r="X145"/>
  <c r="Y145" s="1"/>
  <c r="X144"/>
  <c r="Y144" s="1"/>
  <c r="X143"/>
  <c r="Y143" s="1"/>
  <c r="X142"/>
  <c r="Y142" s="1"/>
  <c r="X141"/>
  <c r="Y141" s="1"/>
  <c r="X140"/>
  <c r="Y140" s="1"/>
  <c r="X139"/>
  <c r="Y139" s="1"/>
  <c r="X138"/>
  <c r="Y138" s="1"/>
  <c r="X137"/>
  <c r="Y137" s="1"/>
  <c r="X136"/>
  <c r="Y136" s="1"/>
  <c r="X135"/>
  <c r="Y135" s="1"/>
  <c r="X134"/>
  <c r="Y134" s="1"/>
  <c r="X133"/>
  <c r="Y133" s="1"/>
  <c r="X132"/>
  <c r="Y132" s="1"/>
  <c r="X131"/>
  <c r="Y131" s="1"/>
  <c r="X130"/>
  <c r="Y130" s="1"/>
  <c r="X129"/>
  <c r="Y129" s="1"/>
  <c r="X128"/>
  <c r="Y128" s="1"/>
  <c r="X127"/>
  <c r="Y127" s="1"/>
  <c r="X126"/>
  <c r="Y126" s="1"/>
  <c r="X125"/>
  <c r="Y125" s="1"/>
  <c r="X124"/>
  <c r="Y124" s="1"/>
  <c r="X123"/>
  <c r="Y123" s="1"/>
  <c r="X122"/>
  <c r="Y122" s="1"/>
  <c r="X121"/>
  <c r="Y121" s="1"/>
  <c r="Y120"/>
  <c r="X120"/>
  <c r="X119"/>
  <c r="Y119" s="1"/>
  <c r="X118"/>
  <c r="Y118" s="1"/>
  <c r="X117"/>
  <c r="Y117" s="1"/>
  <c r="X116"/>
  <c r="Y116" s="1"/>
  <c r="X115"/>
  <c r="Y115" s="1"/>
  <c r="X114"/>
  <c r="Y114" s="1"/>
  <c r="X113"/>
  <c r="Y113" s="1"/>
  <c r="X112"/>
  <c r="Y112" s="1"/>
  <c r="X111"/>
  <c r="Y111" s="1"/>
  <c r="X110"/>
  <c r="Y110" s="1"/>
  <c r="X109"/>
  <c r="Y109" s="1"/>
  <c r="X108"/>
  <c r="Y108" s="1"/>
  <c r="X107"/>
  <c r="Y107" s="1"/>
  <c r="X106"/>
  <c r="Y106" s="1"/>
  <c r="X105"/>
  <c r="Y105" s="1"/>
  <c r="X104"/>
  <c r="Y104" s="1"/>
  <c r="X103"/>
  <c r="Y103" s="1"/>
  <c r="X102"/>
  <c r="Y102" s="1"/>
  <c r="X101"/>
  <c r="Y101" s="1"/>
  <c r="X100"/>
  <c r="Y100" s="1"/>
  <c r="X99"/>
  <c r="Y99" s="1"/>
  <c r="X98"/>
  <c r="Y98" s="1"/>
  <c r="X97"/>
  <c r="Y97" s="1"/>
  <c r="X96"/>
  <c r="Y96" s="1"/>
  <c r="X95"/>
  <c r="Y95" s="1"/>
  <c r="X94"/>
  <c r="Y94" s="1"/>
  <c r="X93"/>
  <c r="Y93" s="1"/>
  <c r="X92"/>
  <c r="Y92" s="1"/>
  <c r="X91"/>
  <c r="Y91" s="1"/>
  <c r="X90"/>
  <c r="Y90" s="1"/>
  <c r="X89"/>
  <c r="Y89" s="1"/>
  <c r="Y88"/>
  <c r="X88"/>
  <c r="X87"/>
  <c r="Y87" s="1"/>
  <c r="X86"/>
  <c r="Y86" s="1"/>
  <c r="X85"/>
  <c r="Y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X76"/>
  <c r="Y76" s="1"/>
  <c r="X75"/>
  <c r="Y75" s="1"/>
  <c r="X74"/>
  <c r="Y74" s="1"/>
  <c r="X73"/>
  <c r="Y73" s="1"/>
  <c r="X72"/>
  <c r="Y72" s="1"/>
  <c r="X71"/>
  <c r="Y71" s="1"/>
  <c r="X70"/>
  <c r="Y70" s="1"/>
  <c r="X69"/>
  <c r="Y69" s="1"/>
  <c r="X68"/>
  <c r="Y68" s="1"/>
  <c r="X67"/>
  <c r="Y67" s="1"/>
  <c r="X66"/>
  <c r="Y66" s="1"/>
  <c r="X65"/>
  <c r="Y65" s="1"/>
  <c r="X64"/>
  <c r="Y64" s="1"/>
  <c r="X63"/>
  <c r="Y63" s="1"/>
  <c r="X62"/>
  <c r="Y62" s="1"/>
  <c r="X61"/>
  <c r="Y61" s="1"/>
  <c r="X60"/>
  <c r="Y60" s="1"/>
  <c r="X59"/>
  <c r="Y59" s="1"/>
  <c r="X58"/>
  <c r="Y58" s="1"/>
  <c r="X57"/>
  <c r="Y57" s="1"/>
  <c r="Y56"/>
  <c r="X56"/>
  <c r="X55"/>
  <c r="Y55" s="1"/>
  <c r="X54"/>
  <c r="Y54" s="1"/>
  <c r="X53"/>
  <c r="Y53" s="1"/>
  <c r="X52"/>
  <c r="Y52" s="1"/>
  <c r="X51"/>
  <c r="Y51" s="1"/>
  <c r="X50"/>
  <c r="Y50" s="1"/>
  <c r="X49"/>
  <c r="Y49" s="1"/>
  <c r="X48"/>
  <c r="Y48" s="1"/>
  <c r="X47"/>
  <c r="Y47" s="1"/>
  <c r="X46"/>
  <c r="Y46" s="1"/>
  <c r="X45"/>
  <c r="Y45" s="1"/>
  <c r="X44"/>
  <c r="Y44" s="1"/>
  <c r="X43"/>
  <c r="Y43" s="1"/>
  <c r="X42"/>
  <c r="Y42" s="1"/>
  <c r="X41"/>
  <c r="Y41" s="1"/>
  <c r="X40"/>
  <c r="Y40" s="1"/>
  <c r="X39"/>
  <c r="Y39" s="1"/>
  <c r="X38"/>
  <c r="Y38" s="1"/>
  <c r="X37"/>
  <c r="Y37" s="1"/>
  <c r="X36"/>
  <c r="Y36" s="1"/>
  <c r="X35"/>
  <c r="Y35" s="1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X26"/>
  <c r="Y26" s="1"/>
  <c r="X25"/>
  <c r="Y25" s="1"/>
  <c r="Y24"/>
  <c r="X24"/>
  <c r="X23"/>
  <c r="Y23" s="1"/>
  <c r="X22"/>
  <c r="Y22" s="1"/>
  <c r="X21"/>
  <c r="Y21" s="1"/>
  <c r="X20"/>
  <c r="Y20" s="1"/>
  <c r="X19"/>
  <c r="Y19" s="1"/>
  <c r="X18"/>
  <c r="Y18" s="1"/>
  <c r="X17"/>
  <c r="Y17" s="1"/>
  <c r="X16"/>
  <c r="Y16" s="1"/>
  <c r="X15"/>
  <c r="Y15" s="1"/>
  <c r="X14"/>
  <c r="Y14" s="1"/>
  <c r="X13"/>
  <c r="Y13" s="1"/>
  <c r="X12"/>
  <c r="Y12" s="1"/>
  <c r="X11"/>
  <c r="Y11" s="1"/>
  <c r="X10"/>
  <c r="Y10" s="1"/>
  <c r="X9"/>
  <c r="Y9" s="1"/>
</calcChain>
</file>

<file path=xl/sharedStrings.xml><?xml version="1.0" encoding="utf-8"?>
<sst xmlns="http://schemas.openxmlformats.org/spreadsheetml/2006/main" count="3132" uniqueCount="395">
  <si>
    <t>MUNICIPIO DE ALLENDE, NUEVO LEÓN</t>
  </si>
  <si>
    <t xml:space="preserve">PROYECTO DE PRESUPUESTO DE EGRESOS </t>
  </si>
  <si>
    <t>EJERCICIO 2019</t>
  </si>
  <si>
    <t>ESTRUCTURA PRESUPUESTAL POR CENTRO DE COSTOS Y CONCEPTO DE GASTO</t>
  </si>
  <si>
    <t>CALENDARIZADO</t>
  </si>
  <si>
    <t>INDICADOR</t>
  </si>
  <si>
    <t>NOMBRE DE LA DEPENDENCIA</t>
  </si>
  <si>
    <t>COG</t>
  </si>
  <si>
    <t>cap</t>
  </si>
  <si>
    <t>Columna2</t>
  </si>
  <si>
    <t>DESCRIPCIÓN</t>
  </si>
  <si>
    <t>SECRETARIA</t>
  </si>
  <si>
    <t>DEPENDENCIA</t>
  </si>
  <si>
    <t>Columna1</t>
  </si>
  <si>
    <t>ENE</t>
  </si>
  <si>
    <t>FEB</t>
  </si>
  <si>
    <t>MZO</t>
  </si>
  <si>
    <t>ABRIL</t>
  </si>
  <si>
    <t>MAYO</t>
  </si>
  <si>
    <t>JUN</t>
  </si>
  <si>
    <t>JULIO</t>
  </si>
  <si>
    <t>AGO</t>
  </si>
  <si>
    <t>SEP</t>
  </si>
  <si>
    <t>OCT</t>
  </si>
  <si>
    <t>NOV</t>
  </si>
  <si>
    <t>DIC</t>
  </si>
  <si>
    <t>DIC2</t>
  </si>
  <si>
    <t>TOTAL</t>
  </si>
  <si>
    <t>comprobación</t>
  </si>
  <si>
    <t>resta</t>
  </si>
  <si>
    <t>CABILDO PROGRAMAS INSTITUCIONALES</t>
  </si>
  <si>
    <t>DIETAS</t>
  </si>
  <si>
    <t>001</t>
  </si>
  <si>
    <t>PRIMA VACACIONAL</t>
  </si>
  <si>
    <t>AGUINALDO (GRATIFICACION DE FIN DE ANIO)</t>
  </si>
  <si>
    <t>SINDICATURA PROGRAMAS INSTITUCIONALES</t>
  </si>
  <si>
    <t>SUELDO BASE AL PERSONAL PERMANENTE</t>
  </si>
  <si>
    <t>002</t>
  </si>
  <si>
    <t>PRESTACIONES CONTRACTUALES</t>
  </si>
  <si>
    <t>PAPELERIA Y ARTICULOS DE OFICINA</t>
  </si>
  <si>
    <t>MATERIALES DE CONSTRUCCION</t>
  </si>
  <si>
    <t>GASOLINA</t>
  </si>
  <si>
    <t>ACCESORIOS MENORES</t>
  </si>
  <si>
    <t>ATENCION A FUNCIONARIOS</t>
  </si>
  <si>
    <t>PRESIDENCIA PROGRAMAS INSTITUCIONALES</t>
  </si>
  <si>
    <t>011</t>
  </si>
  <si>
    <t>HONORARIOS ASIMILABLES A SALARIOS</t>
  </si>
  <si>
    <t>SUELDOS A PERSONAL EVENTUAL</t>
  </si>
  <si>
    <t>COMPENSACIONES</t>
  </si>
  <si>
    <t>APARATOS Y ACCESORIOS MEDICOS Y MEDICAME</t>
  </si>
  <si>
    <t>SERVICIO MEDICO Y HOSPITALIZACIONES</t>
  </si>
  <si>
    <t>OTRAS PRESTACIONES CONTRACTUALES</t>
  </si>
  <si>
    <t>CONSUMO DE ALIMENTOS A PERSONAL</t>
  </si>
  <si>
    <t>DESPENSAS A COMEDORES</t>
  </si>
  <si>
    <t>GASTOS DE CAFETERIA</t>
  </si>
  <si>
    <t>MATERIALES Y SUMINISTROS DE COMPUTO</t>
  </si>
  <si>
    <t>ENERGIA ELECTRICA</t>
  </si>
  <si>
    <t>ALUMBRADO PUBLICO</t>
  </si>
  <si>
    <t>SERVICIO DE MENSAJERIA</t>
  </si>
  <si>
    <t>SERVICIO AGUA Y DRENAJE</t>
  </si>
  <si>
    <t>SERVICIO TELEFONICO</t>
  </si>
  <si>
    <t>SEGUROS DE VEHICULOS</t>
  </si>
  <si>
    <t>MANTENIMIENTO DE EDIFICIOS E INSTALACION</t>
  </si>
  <si>
    <t>MANTENIMIENTO DE VEHICULOS</t>
  </si>
  <si>
    <t>ATENCION CIUDADANA</t>
  </si>
  <si>
    <t>APOYOS FUNERARIOS A PERSONAS DE ESCASOS</t>
  </si>
  <si>
    <t>APOYO PARA TRANSP. A PERSONAS ESCASOS RE</t>
  </si>
  <si>
    <t>APOYO ECONOMICO A PERSONAS DE ESCASOS RE</t>
  </si>
  <si>
    <t>APOYOS EN ESPECIE</t>
  </si>
  <si>
    <t>APOYOS PARA EQUIPAMIENTO ESCUELAS</t>
  </si>
  <si>
    <t>APORTACIONES A LA CRUZ ROJA</t>
  </si>
  <si>
    <t>APORTACIONES A CLUBES DE SERVICIO</t>
  </si>
  <si>
    <t>SUBSIDIOS PARA CAPACITACION Y BECAS</t>
  </si>
  <si>
    <t>SECRETARIA DEL AYUNTAMIENTO PROGRAMAS IN</t>
  </si>
  <si>
    <t>021</t>
  </si>
  <si>
    <t>MATERIAL DE IMPRENTA</t>
  </si>
  <si>
    <t>REFACCIONES Y ACCESORIOS MENORES DE EDIF</t>
  </si>
  <si>
    <t>GASTOS VIAJE</t>
  </si>
  <si>
    <t>INFORME DE C. PRESIDENTE MUNICIPAL</t>
  </si>
  <si>
    <t>ANIVERSARIO MUNICIPIO</t>
  </si>
  <si>
    <t>DIRECCIÓN DE ATENCIÓN CIUDADANA</t>
  </si>
  <si>
    <t>024</t>
  </si>
  <si>
    <t>APOYO ECO JUECES AUX NOM QUINCENAL</t>
  </si>
  <si>
    <t>DIRECTOR JURIDICO PROGRAMAS INSTITUCIONA</t>
  </si>
  <si>
    <t>022</t>
  </si>
  <si>
    <t>DIRECCION DE COMERCIO Y ESPECTACULOS PRO</t>
  </si>
  <si>
    <t>023</t>
  </si>
  <si>
    <t>BONOS DE DESPENSAS</t>
  </si>
  <si>
    <t>REFACCIONES</t>
  </si>
  <si>
    <t>TESORERIA Y FINANZAS PROGRAMAS INSTITUCI</t>
  </si>
  <si>
    <t>031</t>
  </si>
  <si>
    <t>LIQUIDACIONES</t>
  </si>
  <si>
    <t>JUBILACIONES</t>
  </si>
  <si>
    <t>MAT. UTILES Y EQ. MENORES DE TEC. DE INF</t>
  </si>
  <si>
    <t>DIESEL</t>
  </si>
  <si>
    <t xml:space="preserve">REF. Y ACC. MEN.DE MOB. Y EQ. AD.  </t>
  </si>
  <si>
    <t>SERVICIOS LEGALES</t>
  </si>
  <si>
    <t>OTRAS ASESORIAS PARA LA OPERACION</t>
  </si>
  <si>
    <t>SERVICIOS DE CONTABILIDAD</t>
  </si>
  <si>
    <t>COMISIONES Y SITUACIONES BANCARIAS</t>
  </si>
  <si>
    <t>MANTENIMIENTO DE EQUIPO DE COMPUTO</t>
  </si>
  <si>
    <t>MULTAS , SANCIONES Y RECARGOS</t>
  </si>
  <si>
    <t>IMPUESTO SOBRE NOMINA</t>
  </si>
  <si>
    <t>APOYO ECONOMICO AYUDAS ECON DE QUINCENA</t>
  </si>
  <si>
    <t>INCENTIVO AL CONTRUBUYENTE CUMPLIDO</t>
  </si>
  <si>
    <t>MODERNIZACION CATASTRAL PROGRAMAS INSTIT</t>
  </si>
  <si>
    <t>032</t>
  </si>
  <si>
    <t>MANT. DE MUEBLES QUE NO SEAN OF. Y ESTA</t>
  </si>
  <si>
    <t>DIRECCION DE PATRIMONIO MUNICIPAL PROGRA</t>
  </si>
  <si>
    <t>033</t>
  </si>
  <si>
    <t>COORDINACION DE INFORMATICA PROGRAMAS IN</t>
  </si>
  <si>
    <t>SERV DE INFORMATICA, PAG INTERNET</t>
  </si>
  <si>
    <t>082</t>
  </si>
  <si>
    <t>AVALUO DE BIENES MUEBLES E INMUEBLES</t>
  </si>
  <si>
    <t>SECRETARIA PARTICULAR PROGRAMAS INSTITUC</t>
  </si>
  <si>
    <t>041</t>
  </si>
  <si>
    <t>ARTICULOS PARA ASEO Y LIMPIEZA</t>
  </si>
  <si>
    <t>UNIFORMES</t>
  </si>
  <si>
    <t>LLANTAS</t>
  </si>
  <si>
    <t>MANTENIMIENTO DE MUEBLES DE OF. Y ESTANT</t>
  </si>
  <si>
    <t>LAVADO Y ENGRASADO</t>
  </si>
  <si>
    <t>GASTOS RELAC C/ACTIV CULT,DEPORT Y AYUDA</t>
  </si>
  <si>
    <t>PREMIOS, BECAS APOYOS A DEPORTISTAS</t>
  </si>
  <si>
    <t>COMUNICACION SOCIAL PROGRAMAS INSTITUCIO</t>
  </si>
  <si>
    <t>042</t>
  </si>
  <si>
    <t>RADIO, PRENSA Y TV PARA DIFUSION DE SERV</t>
  </si>
  <si>
    <t>OBRAS PUBLICAS PROGRAMAS INSTITUCIONALES</t>
  </si>
  <si>
    <t>051</t>
  </si>
  <si>
    <t>MATERIALES P/PAVIMENTACION, RECARP. Y RE</t>
  </si>
  <si>
    <t>ARTICULOS METALICOS PARA LA CONSTRUCCION</t>
  </si>
  <si>
    <t>MATERIAL ELECTRICO</t>
  </si>
  <si>
    <t>MATERIAL DE PLOMERIA</t>
  </si>
  <si>
    <t>PINTURA</t>
  </si>
  <si>
    <t>GAS L.P</t>
  </si>
  <si>
    <t>ACEITES Y LUBRICANTES</t>
  </si>
  <si>
    <t>ACCESORIOS</t>
  </si>
  <si>
    <t>HERRAMIENTAS MENORES</t>
  </si>
  <si>
    <t>REFACCIONES DE EQUIPO PESADO</t>
  </si>
  <si>
    <t>ARRENDAMIENTO DE EQUIPO DE TRANSPORTE</t>
  </si>
  <si>
    <t>ESTUDIOS Y PROYECTOS INVERSION</t>
  </si>
  <si>
    <t>EQUIPAMIENTO DE PARABUSES EN VIA PUBLICA</t>
  </si>
  <si>
    <t>REPARACION DE LLANTAS</t>
  </si>
  <si>
    <t>MTTO MAQ.HERRAM. YOTROS EQUIPOS</t>
  </si>
  <si>
    <t>MANTENIMIENTO DE OTROS EQUIPOS</t>
  </si>
  <si>
    <t>OTROS IMPUESTOS Y DERECHOS</t>
  </si>
  <si>
    <t>DESARROLLO URBANO PROGRAMAS INSTITUCIONA</t>
  </si>
  <si>
    <t>052</t>
  </si>
  <si>
    <t>PUBLICACIONES, EDICIONES Y ROTULOS</t>
  </si>
  <si>
    <t>EVENTOS DESARROLLO URBANO</t>
  </si>
  <si>
    <t>REFENDROS, PLACAS Y TENENCIAS</t>
  </si>
  <si>
    <t>ECOLOGIA PROGRAMAS INSTITUCIONALES</t>
  </si>
  <si>
    <t>053</t>
  </si>
  <si>
    <t>ACUMULADORES</t>
  </si>
  <si>
    <t>ARRENDAMIENTO DE MAQUINARIA</t>
  </si>
  <si>
    <t>PATENTES, REGALIAS Y OTROS</t>
  </si>
  <si>
    <t>FORESTACION Y REFORESTACION</t>
  </si>
  <si>
    <t>EVENTOS DE ECOLOGIA (RECICLAJE)</t>
  </si>
  <si>
    <t>SERVICIOS PUBLICOS PROGRAMAS INSTITUCION</t>
  </si>
  <si>
    <t>054</t>
  </si>
  <si>
    <t>OTROS</t>
  </si>
  <si>
    <t>ARRENDAMIENTO DE OTROS EQUIPOS</t>
  </si>
  <si>
    <t>MANTENIMIENTO DE ALUMBRADO PUBLICO</t>
  </si>
  <si>
    <t>MANT. DE OTROS MOBILIARIOS Y EQ. DE ADM</t>
  </si>
  <si>
    <t>MANTENIMIENTO A PARQUES Y JARDINES</t>
  </si>
  <si>
    <t>LIMPIA PROGRAMAS INSTITUCIONALES</t>
  </si>
  <si>
    <t>RECOLECCION TRANSPORTE Y DISP DESECHOS</t>
  </si>
  <si>
    <t>055</t>
  </si>
  <si>
    <t>DESARROLLO SOCIAL PROGRAMAS INSTITUCIONA</t>
  </si>
  <si>
    <t>061</t>
  </si>
  <si>
    <t>ARRENDAMIENTO DE INSTALACIONES</t>
  </si>
  <si>
    <t>DIA DE REYES</t>
  </si>
  <si>
    <t>DIA DE LAS MADRES</t>
  </si>
  <si>
    <t>FESTEJOS NAVIDENOS</t>
  </si>
  <si>
    <t>EVENTOS CIVICOS</t>
  </si>
  <si>
    <t>DIA DEL PADRE</t>
  </si>
  <si>
    <t>GRADUACIONES</t>
  </si>
  <si>
    <t>EVENTO 15 DE SEPTIEMBRE</t>
  </si>
  <si>
    <t>EVENTOS OFICIALES</t>
  </si>
  <si>
    <t>DIA DEL MAESTRO</t>
  </si>
  <si>
    <t>GASTOS DE REPRESENTACION</t>
  </si>
  <si>
    <t>APOYO PARA TRANSPORTACION DE ESTUDIANTES</t>
  </si>
  <si>
    <t>APOYO TRANS ESC. EDUC ESPEC AYUD ECO QUN</t>
  </si>
  <si>
    <t>BECAS A ESTUDIANTES</t>
  </si>
  <si>
    <t>AYUDAS EN ESPECIE A INSTITUCIONES DE ENS</t>
  </si>
  <si>
    <t>APOYOS EDUCACION AYUDAS ECON QUINCENA</t>
  </si>
  <si>
    <t>DEPORTES PROGRAMAS INSTITUCIONALES</t>
  </si>
  <si>
    <t>062</t>
  </si>
  <si>
    <t>MATERIAL DEPORTIVO Y TROFEOS</t>
  </si>
  <si>
    <t>ARRENDAMIENTO DE EDIFICIOS</t>
  </si>
  <si>
    <t>MANTENIMIENTO CENTROS DEPORTIVOS</t>
  </si>
  <si>
    <t>EVENTO DEPORTIVOS</t>
  </si>
  <si>
    <t>APOYO PARA UNIFORMES DEPORTIVOS</t>
  </si>
  <si>
    <t>APOYO ECONOMICO A EQUIPOS DEPORTIVOS</t>
  </si>
  <si>
    <t>DIRECCION DE SALUD PROGRAMAS INSTITUCION</t>
  </si>
  <si>
    <t>063</t>
  </si>
  <si>
    <t>EVENTOS DE SALUD</t>
  </si>
  <si>
    <t>EDUCACIÓN PROGRAMAS INSTITUCIONALES</t>
  </si>
  <si>
    <t>064</t>
  </si>
  <si>
    <t>CAPACITACION</t>
  </si>
  <si>
    <t>EVENTOS CULTURALES</t>
  </si>
  <si>
    <t>EVENTOS EDUCACION</t>
  </si>
  <si>
    <t>APOYOS PARA MANTENIMIENTO EDIFICIOS</t>
  </si>
  <si>
    <t>APOYOS A LA EDUCACION</t>
  </si>
  <si>
    <t>CULTURA PROGRAMAS INSTITUCIONALES</t>
  </si>
  <si>
    <t>065</t>
  </si>
  <si>
    <t>CLAUSULA SEGUNDA COMISIONADOS</t>
  </si>
  <si>
    <t>071</t>
  </si>
  <si>
    <t>SINDICATO</t>
  </si>
  <si>
    <t>074</t>
  </si>
  <si>
    <t>CONVENIOS CON SINDICATOS</t>
  </si>
  <si>
    <t>SECRETARIA DE ADMINISTRACIONPROGRAMAS IN</t>
  </si>
  <si>
    <t>072</t>
  </si>
  <si>
    <t>ARRENDAMIENTO EQUIPO DE OFICINA</t>
  </si>
  <si>
    <t>DEDUCIBLES POR ACCIDENTES</t>
  </si>
  <si>
    <t>JUBILADOS PROGRAMAS INSTITUCIONALES</t>
  </si>
  <si>
    <t>073</t>
  </si>
  <si>
    <t>SUELDOS DE PENSIONADOS Y JUBILADOS</t>
  </si>
  <si>
    <t>MEDIC Y SERV MEDICO DE PENSI Y JUBILADOS</t>
  </si>
  <si>
    <t>PRESTACIONES DE PENSIONADOS Y JUBILADOS</t>
  </si>
  <si>
    <t>CONTRALORIA PROGRAMAS INSTITUCIONALES</t>
  </si>
  <si>
    <t>081</t>
  </si>
  <si>
    <t>DIRECCION DE DESARROLLO ECONOMICO PROGRA</t>
  </si>
  <si>
    <t>091</t>
  </si>
  <si>
    <t>SERVICIOS DE ACCESO DE INTERNET, REDES Y</t>
  </si>
  <si>
    <t>CABALGATAS</t>
  </si>
  <si>
    <t>PROGRAMAS DESARROLLO ECONOMICO</t>
  </si>
  <si>
    <t>DIRECCION DE TURISMO PROGRAMAS INSTITUCI</t>
  </si>
  <si>
    <t>092</t>
  </si>
  <si>
    <t>PERIODICOS Y REVISTAS</t>
  </si>
  <si>
    <t>EVENTOS DE TURISMO</t>
  </si>
  <si>
    <t>SEGURIDAD PUBLICA PROGRAMAS INSTITUCIONA</t>
  </si>
  <si>
    <t>101</t>
  </si>
  <si>
    <t>SENALAMIENTOS Y NOMENCLATURAS</t>
  </si>
  <si>
    <t>ANALISIS CLINICOS</t>
  </si>
  <si>
    <t>MANTENIMIENTO SENALES Y NOMENCLATURAS</t>
  </si>
  <si>
    <t>BOMBEROS Y PROTECCION CIVIL PROGRAMAS IN</t>
  </si>
  <si>
    <t>102</t>
  </si>
  <si>
    <t>MATERIAL MEDICO</t>
  </si>
  <si>
    <t>MATERIALES, ACCESORIOS Y SUMINISTROS MED</t>
  </si>
  <si>
    <t>UNIFORMES DE SEGURIDAD PUBLICA Y ACCESOR</t>
  </si>
  <si>
    <t>SERVICIOS MEDICOS A TERCEROS</t>
  </si>
  <si>
    <t>DIF PROGRAMAS INSTITUCIONALES</t>
  </si>
  <si>
    <t>111</t>
  </si>
  <si>
    <t>CONSUMO DE ALIMENTOS A PRESENTADOS</t>
  </si>
  <si>
    <t>FERTILIZANTES Y FUNGICIDAS</t>
  </si>
  <si>
    <t>MANTENIMIENTO DE EQUIPO MEDICO</t>
  </si>
  <si>
    <t>DIA DEL NINO</t>
  </si>
  <si>
    <t>EVENTOS DIF</t>
  </si>
  <si>
    <t>FONDO DE SEGURIDAD MUNICIPAL</t>
  </si>
  <si>
    <t>OTROS PRODUCTOS QUIMICOS</t>
  </si>
  <si>
    <t>BLANCOS Y OTROS PRODUCTOS TEXTILES</t>
  </si>
  <si>
    <t>EQUIPO DE PROTECCION Y SEGURIDAD</t>
  </si>
  <si>
    <t>REFACC. Y ACC. MEN.DE EQ. E INST. MEDICO</t>
  </si>
  <si>
    <t>FLETES Y MANIOBRAS</t>
  </si>
  <si>
    <t>MANTENIMIENTO DE VIAS PUBLICAS</t>
  </si>
  <si>
    <t>BOLETOS DE AVION</t>
  </si>
  <si>
    <t>FONDO DE FORTALECIMIENTO MUNICIPAL</t>
  </si>
  <si>
    <t>302</t>
  </si>
  <si>
    <t>MOBILIARIO</t>
  </si>
  <si>
    <t>BIENES INFORMATICOS</t>
  </si>
  <si>
    <t>EQUIPO DE ADMINISTRACION</t>
  </si>
  <si>
    <t>EQUIPO MEDICO Y DE LAB</t>
  </si>
  <si>
    <t>VEHÍCULOS Y EQUIPO TERRESTRE</t>
  </si>
  <si>
    <t>HERRAMIENTAS Y MAQUINAS</t>
  </si>
  <si>
    <t>FONDO DE DESARROLLO MUNICIPAL</t>
  </si>
  <si>
    <t>OTRAS CONSTR. ING. CIVIL U OBRA</t>
  </si>
  <si>
    <t>019</t>
  </si>
  <si>
    <t>FONDO DE INFRAESTRUCTURA SOCIAL 2019</t>
  </si>
  <si>
    <t>301</t>
  </si>
  <si>
    <t>003</t>
  </si>
  <si>
    <t>DIRECCIÓN DE PARTICIPACIÓN CIUDADANA</t>
  </si>
  <si>
    <t>025</t>
  </si>
  <si>
    <t>EVENTOS DE PARTICIPACIÓN CIUDADANA</t>
  </si>
  <si>
    <t>Municipio de Allende, Nuevo León.</t>
  </si>
  <si>
    <t>Presupuesto de Egresos del Ejercicio Fiscal 2019.</t>
  </si>
  <si>
    <t>Anual</t>
  </si>
  <si>
    <t>Servicios Personales</t>
  </si>
  <si>
    <t>Remuneraciones al Personal de Carácter Permanente</t>
  </si>
  <si>
    <t xml:space="preserve">Sueldo Base al Personal Permanente </t>
  </si>
  <si>
    <t>Dietas</t>
  </si>
  <si>
    <t>Remuneraciones al Personal de Carácter Transitorio</t>
  </si>
  <si>
    <t>Sueldo a Personal Eventual</t>
  </si>
  <si>
    <t>Honorarios asimilables a salario</t>
  </si>
  <si>
    <t>Remuneraciones Adicionales y Especiales</t>
  </si>
  <si>
    <t>Prima Vacacional</t>
  </si>
  <si>
    <t>Aguinaldo</t>
  </si>
  <si>
    <t xml:space="preserve">Compensaciones </t>
  </si>
  <si>
    <t>Otras Prestaciones Sociales y Económicas</t>
  </si>
  <si>
    <t>Liquidaciones</t>
  </si>
  <si>
    <t>Jubilaciones</t>
  </si>
  <si>
    <t>Bonos de Despensa</t>
  </si>
  <si>
    <t>Aparatos y Accesorios Médicos y Medicamento</t>
  </si>
  <si>
    <t>Servicio Médico y Hospitalización</t>
  </si>
  <si>
    <t>Otras Prestaciones Contractuales</t>
  </si>
  <si>
    <t>Prestaciones Contractuales</t>
  </si>
  <si>
    <t>Materiales y Suministros</t>
  </si>
  <si>
    <t>Materiales de Administración, Emisión de Documentos y Artículos Oficiales</t>
  </si>
  <si>
    <t>Papelería y Artículos de Oficina</t>
  </si>
  <si>
    <t>Material de Imprenta</t>
  </si>
  <si>
    <t>Mat. Útiles Y Eq. Menores de tecnologías de información</t>
  </si>
  <si>
    <t>Periódicos y revistas</t>
  </si>
  <si>
    <t>Artículos para aseo y limpieza</t>
  </si>
  <si>
    <t>Alimentos y Utensilios</t>
  </si>
  <si>
    <t>Consumo de alimentos a personal</t>
  </si>
  <si>
    <t>Gastos de Cafetería</t>
  </si>
  <si>
    <t>Consumo de alimentos a peresentados</t>
  </si>
  <si>
    <t>Despensas a comedores</t>
  </si>
  <si>
    <t>Materiales y Artículos de Construcción y de Reparación</t>
  </si>
  <si>
    <t>Materiales de construcción</t>
  </si>
  <si>
    <t>Materiales para pavimentación, recarpeteo y re.</t>
  </si>
  <si>
    <t>Material eléctrico</t>
  </si>
  <si>
    <t>Materiales metálicos para la construcción</t>
  </si>
  <si>
    <t>Material de plomería</t>
  </si>
  <si>
    <t>Pintura</t>
  </si>
  <si>
    <t>Productos Químicos, Farmacéuticos y de Laboratorio</t>
  </si>
  <si>
    <t>Forestación y reforestación</t>
  </si>
  <si>
    <t>Material médico</t>
  </si>
  <si>
    <t>Materiales, accesorios y suministros médicos</t>
  </si>
  <si>
    <t>Otros productos químicos</t>
  </si>
  <si>
    <t>Combustibles, Lubricantes y Aditivos</t>
  </si>
  <si>
    <t>Gasolina</t>
  </si>
  <si>
    <t>Diesel</t>
  </si>
  <si>
    <t>Gas L.P.</t>
  </si>
  <si>
    <t>Aceites y lubricantes</t>
  </si>
  <si>
    <t>Vestuario, Blancos, Prendas de Protección y Artículos Deportivos</t>
  </si>
  <si>
    <t>Uniformes</t>
  </si>
  <si>
    <t>Accesorios</t>
  </si>
  <si>
    <t>Uniformes de Seguridad Pública</t>
  </si>
  <si>
    <t>Material deportivo y trofeos</t>
  </si>
  <si>
    <t>Blancos y otros productos textiles</t>
  </si>
  <si>
    <t>Materiales y Suministros para Seguridad</t>
  </si>
  <si>
    <t>Herramientas, Refacciones y Accesorios Menores</t>
  </si>
  <si>
    <t>Herramientas menores</t>
  </si>
  <si>
    <t>Refacciones y accesorios menores de edif.</t>
  </si>
  <si>
    <t>Materiales y suministros de computo</t>
  </si>
  <si>
    <t xml:space="preserve">Refacciones  </t>
  </si>
  <si>
    <t>Llantas</t>
  </si>
  <si>
    <t>Acumuladores</t>
  </si>
  <si>
    <t>Refacciones de equipo pesado</t>
  </si>
  <si>
    <t>Accesorios menores</t>
  </si>
  <si>
    <t>Señalamientos y nomenclaturas</t>
  </si>
  <si>
    <t>Servicios Generales</t>
  </si>
  <si>
    <t>Servicios Básicos</t>
  </si>
  <si>
    <t>Energía eléctrica</t>
  </si>
  <si>
    <t>Alumbrado Público</t>
  </si>
  <si>
    <t>Servicio de Agua y Drenaje</t>
  </si>
  <si>
    <t>Servicio telefónico</t>
  </si>
  <si>
    <t>Servicio de acceso a internet y redes</t>
  </si>
  <si>
    <t>Servicio de mensajería</t>
  </si>
  <si>
    <t>Servicios de Arrendamiento</t>
  </si>
  <si>
    <t>Arrendamiento de equipo de transporte</t>
  </si>
  <si>
    <t>Arrendamiento de maquinaria</t>
  </si>
  <si>
    <t>Patentes, regalias y otros</t>
  </si>
  <si>
    <t>Arrendamiento de otros equipos</t>
  </si>
  <si>
    <t>Arrendamiento de instalaciones</t>
  </si>
  <si>
    <t>Arrendamiento de edificios</t>
  </si>
  <si>
    <t>Arrendamiento de equipo de oficina</t>
  </si>
  <si>
    <t>Servicios Profesionales, Científicos, Técnicos y Otros Servicios</t>
  </si>
  <si>
    <t>Servicios legales</t>
  </si>
  <si>
    <t>Otras asesorias para la operación</t>
  </si>
  <si>
    <t>Servicios de contabilidad</t>
  </si>
  <si>
    <t>Servicios de informatica, página de internet</t>
  </si>
  <si>
    <t>Estudios y proyectos de inversión</t>
  </si>
  <si>
    <t>Capacitación</t>
  </si>
  <si>
    <t>Análisis clínicos</t>
  </si>
  <si>
    <t>Servicios médicos a terceros</t>
  </si>
  <si>
    <t>Servicios Financieros, Bancarios y Comerciales</t>
  </si>
  <si>
    <t>Seguros de vehículos</t>
  </si>
  <si>
    <t>Comisiones y situaciones bancarias</t>
  </si>
  <si>
    <t>Fletes y maniobras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</si>
  <si>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</si>
  <si>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</si>
  <si>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</si>
  <si>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</si>
  <si>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</si>
  <si>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</si>
  <si>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</si>
  <si>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Ayudas Sociales</t>
  </si>
  <si>
    <t>Pensiones y Jubilaciones</t>
  </si>
  <si>
    <t>Bienes Muebles, Inmuebles e Intangibles</t>
  </si>
  <si>
    <t>Mobiliario y Equipo de Administración</t>
  </si>
  <si>
    <t>Inversión Pública</t>
  </si>
  <si>
    <t>Obra Pública en Bienes de Dominio Público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</si>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</sst>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0" applyNumberFormat="1"/>
    <xf numFmtId="43" fontId="0" fillId="2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6"/>
    </xf>
    <xf numFmtId="0" fontId="7" fillId="0" borderId="6" xfId="0" applyFont="1" applyBorder="1" applyAlignment="1">
      <alignment horizontal="center" vertical="center"/>
    </xf>
    <xf numFmtId="41" fontId="0" fillId="0" borderId="0" xfId="0" applyNumberFormat="1"/>
    <xf numFmtId="41" fontId="0" fillId="0" borderId="0" xfId="0" applyNumberFormat="1" applyBorder="1"/>
    <xf numFmtId="41" fontId="7" fillId="0" borderId="9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6"/>
    </xf>
    <xf numFmtId="41" fontId="4" fillId="0" borderId="6" xfId="0" applyNumberFormat="1" applyFont="1" applyBorder="1"/>
    <xf numFmtId="41" fontId="4" fillId="0" borderId="10" xfId="0" applyNumberFormat="1" applyFont="1" applyBorder="1"/>
    <xf numFmtId="41" fontId="4" fillId="0" borderId="2" xfId="0" applyNumberFormat="1" applyFont="1" applyFill="1" applyBorder="1"/>
    <xf numFmtId="41" fontId="4" fillId="0" borderId="11" xfId="0" applyNumberFormat="1" applyFont="1" applyFill="1" applyBorder="1"/>
    <xf numFmtId="41" fontId="6" fillId="0" borderId="8" xfId="0" applyNumberFormat="1" applyFont="1" applyFill="1" applyBorder="1"/>
    <xf numFmtId="41" fontId="6" fillId="0" borderId="0" xfId="0" applyNumberFormat="1" applyFont="1" applyFill="1" applyBorder="1"/>
    <xf numFmtId="41" fontId="0" fillId="0" borderId="8" xfId="0" applyNumberFormat="1" applyFont="1" applyFill="1" applyBorder="1"/>
    <xf numFmtId="41" fontId="0" fillId="0" borderId="0" xfId="0" applyNumberFormat="1" applyFont="1" applyFill="1" applyBorder="1"/>
    <xf numFmtId="41" fontId="4" fillId="0" borderId="8" xfId="0" applyNumberFormat="1" applyFont="1" applyFill="1" applyBorder="1"/>
    <xf numFmtId="41" fontId="4" fillId="0" borderId="0" xfId="0" applyNumberFormat="1" applyFont="1" applyFill="1" applyBorder="1"/>
    <xf numFmtId="41" fontId="0" fillId="0" borderId="8" xfId="0" applyNumberFormat="1" applyFill="1" applyBorder="1"/>
    <xf numFmtId="41" fontId="5" fillId="0" borderId="8" xfId="0" applyNumberFormat="1" applyFont="1" applyFill="1" applyBorder="1"/>
    <xf numFmtId="41" fontId="5" fillId="0" borderId="0" xfId="0" applyNumberFormat="1" applyFont="1" applyFill="1" applyBorder="1"/>
    <xf numFmtId="41" fontId="0" fillId="0" borderId="4" xfId="0" applyNumberFormat="1" applyFont="1" applyFill="1" applyBorder="1"/>
    <xf numFmtId="41" fontId="0" fillId="0" borderId="12" xfId="0" applyNumberFormat="1" applyFont="1" applyFill="1" applyBorder="1"/>
    <xf numFmtId="41" fontId="4" fillId="0" borderId="4" xfId="0" applyNumberFormat="1" applyFont="1" applyFill="1" applyBorder="1"/>
    <xf numFmtId="41" fontId="4" fillId="0" borderId="12" xfId="0" applyNumberFormat="1" applyFont="1" applyFill="1" applyBorder="1"/>
    <xf numFmtId="0" fontId="2" fillId="0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l" xfId="0" builtinId="0"/>
    <cellStyle name="Normal 16" xfId="1"/>
  </cellStyles>
  <dxfs count="44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Downloads/Base%20de%20Datos%20Egresos%202018%20Allen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Downloads/Allende/Presupuesto%20Candelarizado/LAYOUT%20PPTO%20de%20Egresos%202019.%20v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I~1\CONFIG~1\Temp\C.Lotus.Notes.Data\CUADERNOS\2002\SEPTIEMBRE\PERFIL%201997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Downloads/Allende/z.%20Presupuesto%20Allende%202019/Proyecci&#243;n%20Ingresos%20Allende%202019-2024.%20v.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Downloads/An&#225;lisis%20del%20Gasto%20Irreductible%20Allende%202019.%20v.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s/Downloads/Allende/URGENTE/Proyecto%20de%20Presupuesto%20de%20Egresos%202019-Allende.%20v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01.Enero"/>
      <sheetName val="02.Febrero"/>
      <sheetName val="03.Marzo"/>
      <sheetName val="04.Abril"/>
      <sheetName val="05.Mayo"/>
      <sheetName val="06.Junio"/>
      <sheetName val="07.Julio"/>
      <sheetName val="08.Agosto"/>
      <sheetName val="09.Septiembre"/>
      <sheetName val="10.Octubre"/>
      <sheetName val="11.Noviembre"/>
      <sheetName val="1erTrimestre"/>
      <sheetName val="Compa"/>
      <sheetName val="2DOTrimestre"/>
      <sheetName val="3ERTrimestre "/>
      <sheetName val="Base de Datos Final"/>
      <sheetName val="2doTrimestre(VERIF)"/>
      <sheetName val="3erTrimestre(VERIF)"/>
      <sheetName val="Base de Datos Egresos 2018 All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cabezado"/>
      <sheetName val="Detalle"/>
      <sheetName val="LAYOUT"/>
      <sheetName val="Base de Datos"/>
      <sheetName val="CC"/>
      <sheetName val="BDPPTO2019"/>
      <sheetName val="Calendario"/>
      <sheetName val="LAYOUT PPTO de Egresos 2019. 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formato 2019"/>
      <sheetName val="CONAC-2018"/>
      <sheetName val="LDF-Formato 7c"/>
      <sheetName val="LDF-Formato 7a"/>
      <sheetName val="Presup 2018"/>
      <sheetName val="Comparativo 18-19"/>
      <sheetName val="GraficosPresentación"/>
      <sheetName val="Ingresos 2018"/>
      <sheetName val="CP17"/>
      <sheetName val="3Trim18"/>
      <sheetName val="Ingresos 2017"/>
      <sheetName val="PRF-CRI"/>
      <sheetName val="Comparativo 17-18"/>
      <sheetName val="Pendientes"/>
      <sheetName val="Var%"/>
      <sheetName val="Supuestos"/>
      <sheetName val="R28-Nacional"/>
      <sheetName val="R28-Edo-Mpio"/>
      <sheetName val="EstimEstado"/>
      <sheetName val="R28-Mpio"/>
      <sheetName val="R33-Mpio"/>
      <sheetName val="PartEdo 2019"/>
      <sheetName val="FDESC"/>
      <sheetName val="FDM "/>
      <sheetName val="Ultra"/>
      <sheetName val="FSEG"/>
      <sheetName val="Proyección Ingresos Allende 201"/>
    </sheetNames>
    <sheetDataSet>
      <sheetData sheetId="0">
        <row r="5">
          <cell r="G5">
            <v>16209970.151516799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D13">
            <v>6.0899999999999954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PPTO2019"/>
      <sheetName val="Formato"/>
      <sheetName val="Gasto Comprometido"/>
      <sheetName val="Gasto No Comprometido"/>
      <sheetName val="Análisis del Gasto Irreducti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formato 2019"/>
      <sheetName val="APF2018"/>
      <sheetName val="BD.2018.ALLENDE"/>
      <sheetName val="Aguinaldo"/>
      <sheetName val="Sheet1"/>
      <sheetName val="BD.2019.ALLENDE"/>
      <sheetName val="Contrapartidas 2019"/>
      <sheetName val="Consolidado"/>
      <sheetName val="LDF-Formato 7d"/>
      <sheetName val="LDF-Formato 7b"/>
      <sheetName val="Gasto Consolidado 13-18"/>
      <sheetName val="CONAC-1"/>
      <sheetName val="CONAC-2"/>
      <sheetName val="CONAC-3"/>
      <sheetName val="CONAC-4"/>
      <sheetName val="CONAC-5"/>
      <sheetName val="CONAC-6"/>
      <sheetName val="CONAC-7"/>
      <sheetName val="CONAC-8"/>
      <sheetName val="Proyecto de Presupuesto de Egre"/>
    </sheetNames>
    <sheetDataSet>
      <sheetData sheetId="0">
        <row r="25">
          <cell r="H25">
            <v>726228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a5" displayName="Tabla5" ref="A8:Y747" totalsRowCount="1" headerRowDxfId="43">
  <autoFilter ref="A8:Y746"/>
  <tableColumns count="25">
    <tableColumn id="1" name="INDICADOR" dataDxfId="42"/>
    <tableColumn id="19" name="NOMBRE DE LA DEPENDENCIA"/>
    <tableColumn id="2" name="COG" dataDxfId="41" totalsRowDxfId="40"/>
    <tableColumn id="22" name="cap" dataDxfId="39" totalsRowDxfId="38"/>
    <tableColumn id="21" name="Columna2" dataDxfId="37" totalsRowDxfId="36"/>
    <tableColumn id="3" name="DESCRIPCIÓN"/>
    <tableColumn id="17" name="SECRETARIA" dataDxfId="35" totalsRowDxfId="34"/>
    <tableColumn id="26" name="DEPENDENCIA" dataDxfId="33" totalsRowDxfId="32"/>
    <tableColumn id="20" name="Columna1" dataDxfId="31" totalsRowDxfId="30"/>
    <tableColumn id="4" name="ENE" totalsRowFunction="sum" dataDxfId="29" totalsRowDxfId="28"/>
    <tableColumn id="5" name="FEB" totalsRowFunction="sum" dataDxfId="27" totalsRowDxfId="26"/>
    <tableColumn id="6" name="MZO" totalsRowFunction="sum" dataDxfId="25" totalsRowDxfId="24"/>
    <tableColumn id="7" name="ABRIL" totalsRowFunction="sum" dataDxfId="23" totalsRowDxfId="22"/>
    <tableColumn id="8" name="MAYO" totalsRowFunction="sum" dataDxfId="21" totalsRowDxfId="20"/>
    <tableColumn id="9" name="JUN" totalsRowFunction="sum" dataDxfId="19" totalsRowDxfId="18"/>
    <tableColumn id="10" name="JULIO" totalsRowFunction="sum" dataDxfId="17" totalsRowDxfId="16"/>
    <tableColumn id="11" name="AGO" totalsRowFunction="sum" dataDxfId="15" totalsRowDxfId="14"/>
    <tableColumn id="12" name="SEP" totalsRowFunction="sum" dataDxfId="13" totalsRowDxfId="12"/>
    <tableColumn id="13" name="OCT" totalsRowFunction="sum" dataDxfId="11" totalsRowDxfId="10"/>
    <tableColumn id="14" name="NOV" totalsRowFunction="sum" dataDxfId="9" totalsRowDxfId="8"/>
    <tableColumn id="15" name="DIC" totalsRowFunction="sum" dataDxfId="7" totalsRowDxfId="6"/>
    <tableColumn id="25" name="DIC2" dataDxfId="5" totalsRowDxfId="4"/>
    <tableColumn id="16" name="TOTAL" totalsRowFunction="sum" dataDxfId="3" totalsRowDxfId="2"/>
    <tableColumn id="23" name="comprobación" dataDxfId="1">
      <calculatedColumnFormula>SUM(Tabla5[[#This Row],[ENE]:[DIC]])</calculatedColumnFormula>
    </tableColumn>
    <tableColumn id="24" name="resta" dataDxfId="0">
      <calculatedColumnFormula>Tabla5[[#This Row],[TOTAL]]-Tabla5[[#This Row],[comprobación]]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47"/>
  <sheetViews>
    <sheetView zoomScale="80" zoomScaleNormal="80" workbookViewId="0">
      <selection activeCell="C691" sqref="C691"/>
    </sheetView>
  </sheetViews>
  <sheetFormatPr baseColWidth="10" defaultRowHeight="15"/>
  <cols>
    <col min="1" max="1" width="17.28515625" bestFit="1" customWidth="1"/>
    <col min="2" max="2" width="30.85546875" customWidth="1"/>
    <col min="6" max="6" width="30.7109375" customWidth="1"/>
    <col min="7" max="8" width="15.140625" customWidth="1"/>
    <col min="9" max="9" width="10.42578125" customWidth="1"/>
    <col min="10" max="10" width="19.28515625" bestFit="1" customWidth="1"/>
    <col min="11" max="11" width="20.28515625" bestFit="1" customWidth="1"/>
    <col min="12" max="13" width="20.7109375" bestFit="1" customWidth="1"/>
    <col min="14" max="14" width="19.7109375" bestFit="1" customWidth="1"/>
    <col min="15" max="16" width="20.28515625" bestFit="1" customWidth="1"/>
    <col min="17" max="18" width="20.7109375" bestFit="1" customWidth="1"/>
    <col min="19" max="19" width="20.28515625" bestFit="1" customWidth="1"/>
    <col min="20" max="20" width="19.5703125" bestFit="1" customWidth="1"/>
    <col min="21" max="21" width="20.7109375" bestFit="1" customWidth="1"/>
    <col min="22" max="22" width="6.42578125" customWidth="1"/>
    <col min="23" max="23" width="21.140625" bestFit="1" customWidth="1"/>
    <col min="24" max="24" width="15.85546875" bestFit="1" customWidth="1"/>
  </cols>
  <sheetData>
    <row r="2" spans="1: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2" t="s">
        <v>20</v>
      </c>
      <c r="Q8" s="2" t="s">
        <v>21</v>
      </c>
      <c r="R8" s="2" t="s">
        <v>22</v>
      </c>
      <c r="S8" s="2" t="s">
        <v>23</v>
      </c>
      <c r="T8" s="2" t="s">
        <v>24</v>
      </c>
      <c r="U8" s="2" t="s">
        <v>25</v>
      </c>
      <c r="V8" s="2" t="s">
        <v>26</v>
      </c>
      <c r="W8" s="2" t="s">
        <v>27</v>
      </c>
      <c r="X8" s="2" t="s">
        <v>28</v>
      </c>
      <c r="Y8" s="2" t="s">
        <v>29</v>
      </c>
    </row>
    <row r="9" spans="1:25">
      <c r="A9" s="4">
        <v>1</v>
      </c>
      <c r="B9" t="s">
        <v>30</v>
      </c>
      <c r="C9" s="4">
        <v>11101</v>
      </c>
      <c r="D9" s="4">
        <v>11</v>
      </c>
      <c r="E9" s="4">
        <v>101</v>
      </c>
      <c r="F9" t="s">
        <v>31</v>
      </c>
      <c r="G9" s="4" t="s">
        <v>32</v>
      </c>
      <c r="H9" s="4" t="s">
        <v>32</v>
      </c>
      <c r="I9" s="4">
        <v>11</v>
      </c>
      <c r="J9" s="5">
        <v>175000</v>
      </c>
      <c r="K9" s="5">
        <v>175000</v>
      </c>
      <c r="L9" s="5">
        <v>175000</v>
      </c>
      <c r="M9" s="5">
        <v>175000</v>
      </c>
      <c r="N9" s="5">
        <v>175000</v>
      </c>
      <c r="O9" s="5">
        <v>175000</v>
      </c>
      <c r="P9" s="5">
        <v>175000</v>
      </c>
      <c r="Q9" s="5">
        <v>175000</v>
      </c>
      <c r="R9" s="5">
        <v>175000</v>
      </c>
      <c r="S9" s="5">
        <v>175000</v>
      </c>
      <c r="T9" s="5">
        <v>174999</v>
      </c>
      <c r="U9" s="6">
        <v>175001</v>
      </c>
      <c r="V9" s="5"/>
      <c r="W9" s="5">
        <v>2100000</v>
      </c>
      <c r="X9" s="5">
        <f>SUM(Tabla5[[#This Row],[ENE]:[DIC]])</f>
        <v>2100000</v>
      </c>
      <c r="Y9" s="5">
        <f>Tabla5[[#This Row],[TOTAL]]-Tabla5[[#This Row],[comprobación]]</f>
        <v>0</v>
      </c>
    </row>
    <row r="10" spans="1:25">
      <c r="A10" s="4">
        <v>2</v>
      </c>
      <c r="B10" t="s">
        <v>30</v>
      </c>
      <c r="C10" s="4">
        <v>13201</v>
      </c>
      <c r="D10" s="4">
        <v>13</v>
      </c>
      <c r="E10" s="4">
        <v>201</v>
      </c>
      <c r="F10" t="s">
        <v>33</v>
      </c>
      <c r="G10" s="4" t="s">
        <v>32</v>
      </c>
      <c r="H10" s="4" t="s">
        <v>32</v>
      </c>
      <c r="I10" s="4">
        <v>11</v>
      </c>
      <c r="J10" s="5">
        <v>0</v>
      </c>
      <c r="K10" s="5">
        <v>0</v>
      </c>
      <c r="L10" s="5">
        <v>61282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61282</v>
      </c>
      <c r="T10" s="5">
        <v>0</v>
      </c>
      <c r="U10" s="5">
        <v>61282</v>
      </c>
      <c r="V10" s="5"/>
      <c r="W10" s="5">
        <v>183846</v>
      </c>
      <c r="X10" s="5">
        <f>SUM(Tabla5[[#This Row],[ENE]:[DIC]])</f>
        <v>183846</v>
      </c>
      <c r="Y10" s="5">
        <f>Tabla5[[#This Row],[TOTAL]]-Tabla5[[#This Row],[comprobación]]</f>
        <v>0</v>
      </c>
    </row>
    <row r="11" spans="1:25">
      <c r="A11" s="4">
        <v>3</v>
      </c>
      <c r="B11" t="s">
        <v>30</v>
      </c>
      <c r="C11" s="4">
        <v>13203</v>
      </c>
      <c r="D11" s="4">
        <v>13</v>
      </c>
      <c r="E11" s="4">
        <v>203</v>
      </c>
      <c r="F11" t="s">
        <v>34</v>
      </c>
      <c r="G11" s="4" t="s">
        <v>32</v>
      </c>
      <c r="H11" s="4" t="s">
        <v>32</v>
      </c>
      <c r="I11" s="4">
        <v>11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116155</v>
      </c>
      <c r="T11" s="5">
        <v>0</v>
      </c>
      <c r="U11" s="5">
        <v>58107</v>
      </c>
      <c r="V11" s="5"/>
      <c r="W11" s="5">
        <v>174262</v>
      </c>
      <c r="X11" s="5">
        <f>SUM(Tabla5[[#This Row],[ENE]:[DIC]])</f>
        <v>174262</v>
      </c>
      <c r="Y11" s="5">
        <f>Tabla5[[#This Row],[TOTAL]]-Tabla5[[#This Row],[comprobación]]</f>
        <v>0</v>
      </c>
    </row>
    <row r="12" spans="1:25">
      <c r="A12" s="4">
        <v>4</v>
      </c>
      <c r="B12" t="s">
        <v>35</v>
      </c>
      <c r="C12" s="4">
        <v>11301</v>
      </c>
      <c r="D12" s="4">
        <v>11</v>
      </c>
      <c r="E12" s="4">
        <v>301</v>
      </c>
      <c r="F12" t="s">
        <v>36</v>
      </c>
      <c r="G12" s="4" t="s">
        <v>37</v>
      </c>
      <c r="H12" s="4" t="s">
        <v>32</v>
      </c>
      <c r="I12" s="4">
        <v>11</v>
      </c>
      <c r="J12" s="5">
        <v>21637</v>
      </c>
      <c r="K12" s="5">
        <v>21637</v>
      </c>
      <c r="L12" s="5">
        <v>21637</v>
      </c>
      <c r="M12" s="5">
        <v>21637</v>
      </c>
      <c r="N12" s="5">
        <v>21637</v>
      </c>
      <c r="O12" s="5">
        <v>21637</v>
      </c>
      <c r="P12" s="5">
        <v>21637</v>
      </c>
      <c r="Q12" s="5">
        <v>21637</v>
      </c>
      <c r="R12" s="5">
        <v>21637</v>
      </c>
      <c r="S12" s="5">
        <v>21637</v>
      </c>
      <c r="T12" s="5">
        <v>21637</v>
      </c>
      <c r="U12" s="6">
        <v>21648</v>
      </c>
      <c r="V12" s="5"/>
      <c r="W12" s="5">
        <v>259655</v>
      </c>
      <c r="X12" s="5">
        <f>SUM(Tabla5[[#This Row],[ENE]:[DIC]])</f>
        <v>259655</v>
      </c>
      <c r="Y12" s="5">
        <f>Tabla5[[#This Row],[TOTAL]]-Tabla5[[#This Row],[comprobación]]</f>
        <v>0</v>
      </c>
    </row>
    <row r="13" spans="1:25">
      <c r="A13" s="4">
        <v>5</v>
      </c>
      <c r="B13" t="s">
        <v>35</v>
      </c>
      <c r="C13" s="4">
        <v>13203</v>
      </c>
      <c r="D13" s="4">
        <v>13</v>
      </c>
      <c r="E13" s="4">
        <v>203</v>
      </c>
      <c r="F13" t="s">
        <v>34</v>
      </c>
      <c r="G13" s="4" t="s">
        <v>37</v>
      </c>
      <c r="H13" s="4" t="s">
        <v>32</v>
      </c>
      <c r="I13" s="4">
        <v>11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52600</v>
      </c>
      <c r="V13" s="5"/>
      <c r="W13" s="5">
        <v>52600</v>
      </c>
      <c r="X13" s="5">
        <f>SUM(Tabla5[[#This Row],[ENE]:[DIC]])</f>
        <v>52600</v>
      </c>
      <c r="Y13" s="5">
        <f>Tabla5[[#This Row],[TOTAL]]-Tabla5[[#This Row],[comprobación]]</f>
        <v>0</v>
      </c>
    </row>
    <row r="14" spans="1:25">
      <c r="A14" s="4">
        <v>6</v>
      </c>
      <c r="B14" t="s">
        <v>35</v>
      </c>
      <c r="C14" s="4">
        <v>13201</v>
      </c>
      <c r="D14" s="4">
        <v>13</v>
      </c>
      <c r="E14" s="4">
        <v>201</v>
      </c>
      <c r="F14" t="s">
        <v>33</v>
      </c>
      <c r="G14" s="4" t="s">
        <v>37</v>
      </c>
      <c r="H14" s="4" t="s">
        <v>32</v>
      </c>
      <c r="I14" s="4">
        <v>11</v>
      </c>
      <c r="J14" s="5">
        <v>0</v>
      </c>
      <c r="K14" s="5">
        <v>0</v>
      </c>
      <c r="L14" s="5">
        <v>8904</v>
      </c>
      <c r="M14" s="5">
        <v>0</v>
      </c>
      <c r="N14" s="5">
        <v>0</v>
      </c>
      <c r="O14" s="5">
        <v>0</v>
      </c>
      <c r="P14" s="5">
        <v>9196</v>
      </c>
      <c r="Q14" s="5">
        <v>0</v>
      </c>
      <c r="R14" s="5">
        <v>0</v>
      </c>
      <c r="S14" s="5">
        <v>0</v>
      </c>
      <c r="T14" s="5">
        <v>0</v>
      </c>
      <c r="U14" s="5">
        <v>8905</v>
      </c>
      <c r="V14" s="5"/>
      <c r="W14" s="5">
        <v>27005</v>
      </c>
      <c r="X14" s="5">
        <f>SUM(Tabla5[[#This Row],[ENE]:[DIC]])</f>
        <v>27005</v>
      </c>
      <c r="Y14" s="5">
        <f>Tabla5[[#This Row],[TOTAL]]-Tabla5[[#This Row],[comprobación]]</f>
        <v>0</v>
      </c>
    </row>
    <row r="15" spans="1:25">
      <c r="A15" s="4">
        <v>7</v>
      </c>
      <c r="B15" t="s">
        <v>35</v>
      </c>
      <c r="C15" s="4">
        <v>15408</v>
      </c>
      <c r="D15" s="4">
        <v>15</v>
      </c>
      <c r="E15" s="4">
        <v>408</v>
      </c>
      <c r="F15" t="s">
        <v>38</v>
      </c>
      <c r="G15" s="4" t="s">
        <v>37</v>
      </c>
      <c r="H15" s="4" t="s">
        <v>32</v>
      </c>
      <c r="I15" s="4">
        <v>11</v>
      </c>
      <c r="J15" s="5">
        <v>6726</v>
      </c>
      <c r="K15" s="5">
        <v>6726</v>
      </c>
      <c r="L15" s="5">
        <v>7917</v>
      </c>
      <c r="M15" s="5">
        <v>6726</v>
      </c>
      <c r="N15" s="5">
        <v>6726</v>
      </c>
      <c r="O15" s="5">
        <v>6726</v>
      </c>
      <c r="P15" s="5">
        <v>8503</v>
      </c>
      <c r="Q15" s="5">
        <v>6712</v>
      </c>
      <c r="R15" s="5">
        <v>6534</v>
      </c>
      <c r="S15" s="5">
        <v>56528</v>
      </c>
      <c r="T15" s="5">
        <v>40025</v>
      </c>
      <c r="U15" s="5">
        <v>40023</v>
      </c>
      <c r="V15" s="5"/>
      <c r="W15" s="5">
        <v>199872</v>
      </c>
      <c r="X15" s="5">
        <f>SUM(Tabla5[[#This Row],[ENE]:[DIC]])</f>
        <v>199872</v>
      </c>
      <c r="Y15" s="5">
        <f>Tabla5[[#This Row],[TOTAL]]-Tabla5[[#This Row],[comprobación]]</f>
        <v>0</v>
      </c>
    </row>
    <row r="16" spans="1:25">
      <c r="A16" s="4">
        <v>8</v>
      </c>
      <c r="B16" t="s">
        <v>35</v>
      </c>
      <c r="C16" s="4">
        <v>21101</v>
      </c>
      <c r="D16" s="4">
        <v>21</v>
      </c>
      <c r="E16" s="4">
        <v>101</v>
      </c>
      <c r="F16" t="s">
        <v>39</v>
      </c>
      <c r="G16" s="4" t="s">
        <v>37</v>
      </c>
      <c r="H16" s="4" t="s">
        <v>32</v>
      </c>
      <c r="I16" s="4">
        <v>11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/>
      <c r="W16" s="5">
        <v>0</v>
      </c>
      <c r="X16" s="5">
        <f>SUM(Tabla5[[#This Row],[ENE]:[DIC]])</f>
        <v>0</v>
      </c>
      <c r="Y16" s="5">
        <f>Tabla5[[#This Row],[TOTAL]]-Tabla5[[#This Row],[comprobación]]</f>
        <v>0</v>
      </c>
    </row>
    <row r="17" spans="1:25">
      <c r="A17" s="4">
        <v>9</v>
      </c>
      <c r="B17" t="s">
        <v>35</v>
      </c>
      <c r="C17" s="4">
        <v>24201</v>
      </c>
      <c r="D17" s="4">
        <v>24</v>
      </c>
      <c r="E17" s="4">
        <v>201</v>
      </c>
      <c r="F17" t="s">
        <v>40</v>
      </c>
      <c r="G17" s="4" t="s">
        <v>37</v>
      </c>
      <c r="H17" s="4" t="s">
        <v>32</v>
      </c>
      <c r="I17" s="4">
        <v>11</v>
      </c>
      <c r="J17" s="5">
        <v>0</v>
      </c>
      <c r="K17" s="5">
        <v>0</v>
      </c>
      <c r="L17" s="5">
        <v>0</v>
      </c>
      <c r="M17" s="5">
        <v>25544</v>
      </c>
      <c r="N17" s="5">
        <v>3708</v>
      </c>
      <c r="O17" s="5">
        <v>1909</v>
      </c>
      <c r="P17" s="5">
        <v>8895</v>
      </c>
      <c r="Q17" s="5">
        <v>3139</v>
      </c>
      <c r="R17" s="5">
        <v>0</v>
      </c>
      <c r="S17" s="5">
        <v>0</v>
      </c>
      <c r="T17" s="5">
        <v>0</v>
      </c>
      <c r="U17" s="5">
        <v>0</v>
      </c>
      <c r="V17" s="5"/>
      <c r="W17" s="5">
        <v>43195</v>
      </c>
      <c r="X17" s="5">
        <f>SUM(Tabla5[[#This Row],[ENE]:[DIC]])</f>
        <v>43195</v>
      </c>
      <c r="Y17" s="5">
        <f>Tabla5[[#This Row],[TOTAL]]-Tabla5[[#This Row],[comprobación]]</f>
        <v>0</v>
      </c>
    </row>
    <row r="18" spans="1:25">
      <c r="A18" s="4">
        <v>10</v>
      </c>
      <c r="B18" t="s">
        <v>35</v>
      </c>
      <c r="C18" s="4">
        <v>26101</v>
      </c>
      <c r="D18" s="4">
        <v>26</v>
      </c>
      <c r="E18" s="4">
        <v>101</v>
      </c>
      <c r="F18" t="s">
        <v>41</v>
      </c>
      <c r="G18" s="4" t="s">
        <v>37</v>
      </c>
      <c r="H18" s="4" t="s">
        <v>32</v>
      </c>
      <c r="I18" s="4">
        <v>11</v>
      </c>
      <c r="J18" s="5">
        <v>7942</v>
      </c>
      <c r="K18" s="5">
        <v>5994</v>
      </c>
      <c r="L18" s="5">
        <v>2199</v>
      </c>
      <c r="M18" s="5">
        <v>7864</v>
      </c>
      <c r="N18" s="5">
        <v>5216</v>
      </c>
      <c r="O18" s="5">
        <v>9472</v>
      </c>
      <c r="P18" s="5">
        <v>5201</v>
      </c>
      <c r="Q18" s="5">
        <v>5550</v>
      </c>
      <c r="R18" s="5">
        <v>6650</v>
      </c>
      <c r="S18" s="5">
        <v>7517</v>
      </c>
      <c r="T18" s="5">
        <v>405</v>
      </c>
      <c r="U18" s="5">
        <v>1031</v>
      </c>
      <c r="V18" s="5"/>
      <c r="W18" s="5">
        <v>65041</v>
      </c>
      <c r="X18" s="5">
        <f>SUM(Tabla5[[#This Row],[ENE]:[DIC]])</f>
        <v>65041</v>
      </c>
      <c r="Y18" s="5">
        <f>Tabla5[[#This Row],[TOTAL]]-Tabla5[[#This Row],[comprobación]]</f>
        <v>0</v>
      </c>
    </row>
    <row r="19" spans="1:25">
      <c r="A19" s="4">
        <v>11</v>
      </c>
      <c r="B19" t="s">
        <v>35</v>
      </c>
      <c r="C19" s="4">
        <v>29901</v>
      </c>
      <c r="D19" s="4">
        <v>29</v>
      </c>
      <c r="E19" s="4">
        <v>901</v>
      </c>
      <c r="F19" t="s">
        <v>42</v>
      </c>
      <c r="G19" s="4" t="s">
        <v>37</v>
      </c>
      <c r="H19" s="4" t="s">
        <v>32</v>
      </c>
      <c r="I19" s="4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/>
      <c r="W19" s="5">
        <v>0</v>
      </c>
      <c r="X19" s="5">
        <f>SUM(Tabla5[[#This Row],[ENE]:[DIC]])</f>
        <v>0</v>
      </c>
      <c r="Y19" s="5">
        <f>Tabla5[[#This Row],[TOTAL]]-Tabla5[[#This Row],[comprobación]]</f>
        <v>0</v>
      </c>
    </row>
    <row r="20" spans="1:25">
      <c r="A20" s="4">
        <v>12</v>
      </c>
      <c r="B20" t="s">
        <v>35</v>
      </c>
      <c r="C20" s="4">
        <v>38101</v>
      </c>
      <c r="D20" s="4">
        <v>38</v>
      </c>
      <c r="E20" s="4">
        <v>101</v>
      </c>
      <c r="F20" t="s">
        <v>43</v>
      </c>
      <c r="G20" s="4" t="s">
        <v>37</v>
      </c>
      <c r="H20" s="4" t="s">
        <v>32</v>
      </c>
      <c r="I20" s="4">
        <v>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/>
      <c r="W20" s="5">
        <v>0</v>
      </c>
      <c r="X20" s="5">
        <f>SUM(Tabla5[[#This Row],[ENE]:[DIC]])</f>
        <v>0</v>
      </c>
      <c r="Y20" s="5">
        <f>Tabla5[[#This Row],[TOTAL]]-Tabla5[[#This Row],[comprobación]]</f>
        <v>0</v>
      </c>
    </row>
    <row r="21" spans="1:25">
      <c r="A21" s="4">
        <v>13</v>
      </c>
      <c r="B21" t="s">
        <v>44</v>
      </c>
      <c r="C21" s="4">
        <v>11301</v>
      </c>
      <c r="D21" s="4">
        <v>11</v>
      </c>
      <c r="E21" s="4">
        <v>301</v>
      </c>
      <c r="F21" t="s">
        <v>36</v>
      </c>
      <c r="G21" s="4" t="s">
        <v>45</v>
      </c>
      <c r="H21" s="4" t="s">
        <v>32</v>
      </c>
      <c r="I21" s="4">
        <v>11</v>
      </c>
      <c r="J21" s="5">
        <v>56216</v>
      </c>
      <c r="K21" s="5">
        <v>56216</v>
      </c>
      <c r="L21" s="5">
        <v>56216</v>
      </c>
      <c r="M21" s="5">
        <v>56216</v>
      </c>
      <c r="N21" s="5">
        <v>56216</v>
      </c>
      <c r="O21" s="5">
        <v>56216</v>
      </c>
      <c r="P21" s="5">
        <v>56216</v>
      </c>
      <c r="Q21" s="5">
        <v>56216</v>
      </c>
      <c r="R21" s="5">
        <v>56216</v>
      </c>
      <c r="S21" s="5">
        <v>56216</v>
      </c>
      <c r="T21" s="5">
        <v>56216</v>
      </c>
      <c r="U21" s="6">
        <v>56223</v>
      </c>
      <c r="V21" s="5"/>
      <c r="W21" s="5">
        <v>674599</v>
      </c>
      <c r="X21" s="5">
        <f>SUM(Tabla5[[#This Row],[ENE]:[DIC]])</f>
        <v>674599</v>
      </c>
      <c r="Y21" s="5">
        <f>Tabla5[[#This Row],[TOTAL]]-Tabla5[[#This Row],[comprobación]]</f>
        <v>0</v>
      </c>
    </row>
    <row r="22" spans="1:25">
      <c r="A22" s="4">
        <v>14</v>
      </c>
      <c r="B22" t="s">
        <v>44</v>
      </c>
      <c r="C22" s="4">
        <v>12101</v>
      </c>
      <c r="D22" s="4">
        <v>12</v>
      </c>
      <c r="E22" s="4">
        <v>101</v>
      </c>
      <c r="F22" t="s">
        <v>46</v>
      </c>
      <c r="G22" s="4" t="s">
        <v>45</v>
      </c>
      <c r="H22" s="4" t="s">
        <v>32</v>
      </c>
      <c r="I22" s="4">
        <v>11</v>
      </c>
      <c r="J22" s="5">
        <v>18756</v>
      </c>
      <c r="K22" s="5">
        <v>9378</v>
      </c>
      <c r="L22" s="5">
        <v>18756</v>
      </c>
      <c r="M22" s="5">
        <v>18756</v>
      </c>
      <c r="N22" s="5">
        <v>18756</v>
      </c>
      <c r="O22" s="5">
        <v>18756</v>
      </c>
      <c r="P22" s="5">
        <v>18756</v>
      </c>
      <c r="Q22" s="5">
        <v>18756</v>
      </c>
      <c r="R22" s="5">
        <v>18756</v>
      </c>
      <c r="S22" s="5">
        <v>18756</v>
      </c>
      <c r="T22" s="5">
        <v>9378</v>
      </c>
      <c r="U22" s="5">
        <v>9373</v>
      </c>
      <c r="V22" s="5"/>
      <c r="W22" s="5">
        <v>196933</v>
      </c>
      <c r="X22" s="5">
        <f>SUM(Tabla5[[#This Row],[ENE]:[DIC]])</f>
        <v>196933</v>
      </c>
      <c r="Y22" s="5">
        <f>Tabla5[[#This Row],[TOTAL]]-Tabla5[[#This Row],[comprobación]]</f>
        <v>0</v>
      </c>
    </row>
    <row r="23" spans="1:25">
      <c r="A23" s="4">
        <v>15</v>
      </c>
      <c r="B23" t="s">
        <v>44</v>
      </c>
      <c r="C23" s="4">
        <v>12201</v>
      </c>
      <c r="D23" s="4">
        <v>12</v>
      </c>
      <c r="E23" s="4">
        <v>201</v>
      </c>
      <c r="F23" t="s">
        <v>47</v>
      </c>
      <c r="G23" s="4" t="s">
        <v>45</v>
      </c>
      <c r="H23" s="4" t="s">
        <v>32</v>
      </c>
      <c r="I23" s="4">
        <v>11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/>
      <c r="W23" s="5">
        <v>0</v>
      </c>
      <c r="X23" s="5">
        <f>SUM(Tabla5[[#This Row],[ENE]:[DIC]])</f>
        <v>0</v>
      </c>
      <c r="Y23" s="5">
        <f>Tabla5[[#This Row],[TOTAL]]-Tabla5[[#This Row],[comprobación]]</f>
        <v>0</v>
      </c>
    </row>
    <row r="24" spans="1:25">
      <c r="A24" s="4">
        <v>16</v>
      </c>
      <c r="B24" t="s">
        <v>44</v>
      </c>
      <c r="C24" s="4">
        <v>13201</v>
      </c>
      <c r="D24" s="4">
        <v>13</v>
      </c>
      <c r="E24" s="4">
        <v>201</v>
      </c>
      <c r="F24" t="s">
        <v>33</v>
      </c>
      <c r="G24" s="4" t="s">
        <v>45</v>
      </c>
      <c r="H24" s="4" t="s">
        <v>32</v>
      </c>
      <c r="I24" s="4">
        <v>11</v>
      </c>
      <c r="J24" s="5">
        <v>0</v>
      </c>
      <c r="K24" s="5">
        <v>0</v>
      </c>
      <c r="L24" s="5">
        <v>18011</v>
      </c>
      <c r="M24" s="5">
        <v>0</v>
      </c>
      <c r="N24" s="5">
        <v>0</v>
      </c>
      <c r="O24" s="5">
        <v>0</v>
      </c>
      <c r="P24" s="5">
        <v>0</v>
      </c>
      <c r="Q24" s="5">
        <v>7315</v>
      </c>
      <c r="R24" s="5">
        <v>0</v>
      </c>
      <c r="S24" s="5">
        <v>22088</v>
      </c>
      <c r="T24" s="5">
        <v>0</v>
      </c>
      <c r="U24" s="5">
        <v>18010</v>
      </c>
      <c r="V24" s="5"/>
      <c r="W24" s="5">
        <v>65424</v>
      </c>
      <c r="X24" s="5">
        <f>SUM(Tabla5[[#This Row],[ENE]:[DIC]])</f>
        <v>65424</v>
      </c>
      <c r="Y24" s="5">
        <f>Tabla5[[#This Row],[TOTAL]]-Tabla5[[#This Row],[comprobación]]</f>
        <v>0</v>
      </c>
    </row>
    <row r="25" spans="1:25">
      <c r="A25" s="4">
        <v>17</v>
      </c>
      <c r="B25" t="s">
        <v>44</v>
      </c>
      <c r="C25" s="4">
        <v>13203</v>
      </c>
      <c r="D25" s="4">
        <v>13</v>
      </c>
      <c r="E25" s="4">
        <v>203</v>
      </c>
      <c r="F25" t="s">
        <v>34</v>
      </c>
      <c r="G25" s="4" t="s">
        <v>45</v>
      </c>
      <c r="H25" s="4" t="s">
        <v>32</v>
      </c>
      <c r="I25" s="4">
        <v>11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55225</v>
      </c>
      <c r="T25" s="5">
        <v>0</v>
      </c>
      <c r="U25" s="5">
        <v>21100</v>
      </c>
      <c r="V25" s="5"/>
      <c r="W25" s="5">
        <v>76325</v>
      </c>
      <c r="X25" s="5">
        <f>SUM(Tabla5[[#This Row],[ENE]:[DIC]])</f>
        <v>76325</v>
      </c>
      <c r="Y25" s="5">
        <f>Tabla5[[#This Row],[TOTAL]]-Tabla5[[#This Row],[comprobación]]</f>
        <v>0</v>
      </c>
    </row>
    <row r="26" spans="1:25">
      <c r="A26" s="4">
        <v>18</v>
      </c>
      <c r="B26" t="s">
        <v>44</v>
      </c>
      <c r="C26" s="4">
        <v>13401</v>
      </c>
      <c r="D26" s="4">
        <v>13</v>
      </c>
      <c r="E26" s="4">
        <v>401</v>
      </c>
      <c r="F26" t="s">
        <v>48</v>
      </c>
      <c r="G26" s="4" t="s">
        <v>45</v>
      </c>
      <c r="H26" s="4" t="s">
        <v>32</v>
      </c>
      <c r="I26" s="4">
        <v>11</v>
      </c>
      <c r="J26" s="5">
        <v>0</v>
      </c>
      <c r="K26" s="5">
        <v>3165</v>
      </c>
      <c r="L26" s="5">
        <v>1583</v>
      </c>
      <c r="M26" s="5">
        <v>1582</v>
      </c>
      <c r="N26" s="5">
        <v>6330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/>
      <c r="W26" s="5">
        <v>12660</v>
      </c>
      <c r="X26" s="5">
        <f>SUM(Tabla5[[#This Row],[ENE]:[DIC]])</f>
        <v>12660</v>
      </c>
      <c r="Y26" s="5">
        <f>Tabla5[[#This Row],[TOTAL]]-Tabla5[[#This Row],[comprobación]]</f>
        <v>0</v>
      </c>
    </row>
    <row r="27" spans="1:25">
      <c r="A27" s="4">
        <v>19</v>
      </c>
      <c r="B27" t="s">
        <v>44</v>
      </c>
      <c r="C27" s="4">
        <v>15404</v>
      </c>
      <c r="D27" s="4">
        <v>15</v>
      </c>
      <c r="E27" s="4">
        <v>404</v>
      </c>
      <c r="F27" t="s">
        <v>49</v>
      </c>
      <c r="G27" s="4" t="s">
        <v>45</v>
      </c>
      <c r="H27" s="4" t="s">
        <v>32</v>
      </c>
      <c r="I27" s="4">
        <v>11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/>
      <c r="W27" s="5">
        <v>0</v>
      </c>
      <c r="X27" s="5">
        <f>SUM(Tabla5[[#This Row],[ENE]:[DIC]])</f>
        <v>0</v>
      </c>
      <c r="Y27" s="5">
        <f>Tabla5[[#This Row],[TOTAL]]-Tabla5[[#This Row],[comprobación]]</f>
        <v>0</v>
      </c>
    </row>
    <row r="28" spans="1:25">
      <c r="A28" s="4">
        <v>20</v>
      </c>
      <c r="B28" t="s">
        <v>44</v>
      </c>
      <c r="C28" s="4">
        <v>15405</v>
      </c>
      <c r="D28" s="4">
        <v>15</v>
      </c>
      <c r="E28" s="4">
        <v>405</v>
      </c>
      <c r="F28" t="s">
        <v>50</v>
      </c>
      <c r="G28" s="4" t="s">
        <v>45</v>
      </c>
      <c r="H28" s="4" t="s">
        <v>32</v>
      </c>
      <c r="I28" s="4">
        <v>11</v>
      </c>
      <c r="J28" s="5">
        <v>0</v>
      </c>
      <c r="K28" s="5">
        <v>9378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738499</v>
      </c>
      <c r="T28" s="5">
        <v>0</v>
      </c>
      <c r="U28" s="5">
        <v>0</v>
      </c>
      <c r="V28" s="5"/>
      <c r="W28" s="5">
        <v>747877</v>
      </c>
      <c r="X28" s="5">
        <f>SUM(Tabla5[[#This Row],[ENE]:[DIC]])</f>
        <v>747877</v>
      </c>
      <c r="Y28" s="5">
        <f>Tabla5[[#This Row],[TOTAL]]-Tabla5[[#This Row],[comprobación]]</f>
        <v>0</v>
      </c>
    </row>
    <row r="29" spans="1:25">
      <c r="A29" s="4">
        <v>21</v>
      </c>
      <c r="B29" t="s">
        <v>44</v>
      </c>
      <c r="C29" s="4">
        <v>15407</v>
      </c>
      <c r="D29" s="4">
        <v>15</v>
      </c>
      <c r="E29" s="4">
        <v>407</v>
      </c>
      <c r="F29" t="s">
        <v>51</v>
      </c>
      <c r="G29" s="4" t="s">
        <v>45</v>
      </c>
      <c r="H29" s="4" t="s">
        <v>32</v>
      </c>
      <c r="I29" s="4">
        <v>11</v>
      </c>
      <c r="J29" s="5">
        <v>7915</v>
      </c>
      <c r="K29" s="5">
        <v>7915</v>
      </c>
      <c r="L29" s="5">
        <v>3957</v>
      </c>
      <c r="M29" s="5">
        <v>11872</v>
      </c>
      <c r="N29" s="5">
        <v>7915</v>
      </c>
      <c r="O29" s="5">
        <v>7915</v>
      </c>
      <c r="P29" s="5">
        <v>7915</v>
      </c>
      <c r="Q29" s="5">
        <v>7915</v>
      </c>
      <c r="R29" s="5">
        <v>7915</v>
      </c>
      <c r="S29" s="5">
        <v>7915</v>
      </c>
      <c r="T29" s="5">
        <v>7915</v>
      </c>
      <c r="U29" s="5">
        <v>7910</v>
      </c>
      <c r="V29" s="5"/>
      <c r="W29" s="5">
        <v>94974</v>
      </c>
      <c r="X29" s="5">
        <f>SUM(Tabla5[[#This Row],[ENE]:[DIC]])</f>
        <v>94974</v>
      </c>
      <c r="Y29" s="5">
        <f>Tabla5[[#This Row],[TOTAL]]-Tabla5[[#This Row],[comprobación]]</f>
        <v>0</v>
      </c>
    </row>
    <row r="30" spans="1:25">
      <c r="A30" s="4">
        <v>22</v>
      </c>
      <c r="B30" t="s">
        <v>44</v>
      </c>
      <c r="C30" s="4">
        <v>15408</v>
      </c>
      <c r="D30" s="4">
        <v>15</v>
      </c>
      <c r="E30" s="4">
        <v>408</v>
      </c>
      <c r="F30" t="s">
        <v>38</v>
      </c>
      <c r="G30" s="4" t="s">
        <v>45</v>
      </c>
      <c r="H30" s="4" t="s">
        <v>32</v>
      </c>
      <c r="I30" s="4">
        <v>11</v>
      </c>
      <c r="J30" s="5">
        <v>422</v>
      </c>
      <c r="K30" s="5">
        <v>422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900</v>
      </c>
      <c r="U30" s="5">
        <v>900</v>
      </c>
      <c r="V30" s="5"/>
      <c r="W30" s="5">
        <v>2644</v>
      </c>
      <c r="X30" s="5">
        <f>SUM(Tabla5[[#This Row],[ENE]:[DIC]])</f>
        <v>2644</v>
      </c>
      <c r="Y30" s="5">
        <f>Tabla5[[#This Row],[TOTAL]]-Tabla5[[#This Row],[comprobación]]</f>
        <v>0</v>
      </c>
    </row>
    <row r="31" spans="1:25">
      <c r="A31" s="4">
        <v>23</v>
      </c>
      <c r="B31" t="s">
        <v>44</v>
      </c>
      <c r="C31" s="4">
        <v>22101</v>
      </c>
      <c r="D31" s="4">
        <v>22</v>
      </c>
      <c r="E31" s="4">
        <v>101</v>
      </c>
      <c r="F31" t="s">
        <v>52</v>
      </c>
      <c r="G31" s="4" t="s">
        <v>45</v>
      </c>
      <c r="H31" s="4" t="s">
        <v>32</v>
      </c>
      <c r="I31" s="4">
        <v>11</v>
      </c>
      <c r="J31" s="5">
        <v>0</v>
      </c>
      <c r="K31" s="5">
        <v>288</v>
      </c>
      <c r="L31" s="5">
        <v>0</v>
      </c>
      <c r="M31" s="5">
        <v>1840</v>
      </c>
      <c r="N31" s="5">
        <v>0</v>
      </c>
      <c r="O31" s="5">
        <v>227</v>
      </c>
      <c r="P31" s="5">
        <v>639</v>
      </c>
      <c r="Q31" s="5">
        <v>2402</v>
      </c>
      <c r="R31" s="5">
        <v>1354</v>
      </c>
      <c r="S31" s="5">
        <v>1042</v>
      </c>
      <c r="T31" s="5">
        <v>0</v>
      </c>
      <c r="U31" s="5">
        <v>0</v>
      </c>
      <c r="V31" s="5"/>
      <c r="W31" s="5">
        <v>7792</v>
      </c>
      <c r="X31" s="5">
        <f>SUM(Tabla5[[#This Row],[ENE]:[DIC]])</f>
        <v>7792</v>
      </c>
      <c r="Y31" s="5">
        <f>Tabla5[[#This Row],[TOTAL]]-Tabla5[[#This Row],[comprobación]]</f>
        <v>0</v>
      </c>
    </row>
    <row r="32" spans="1:25">
      <c r="A32" s="4">
        <v>24</v>
      </c>
      <c r="B32" t="s">
        <v>44</v>
      </c>
      <c r="C32" s="7">
        <v>22105</v>
      </c>
      <c r="D32" s="7">
        <v>22</v>
      </c>
      <c r="E32" s="7">
        <v>105</v>
      </c>
      <c r="F32" t="s">
        <v>53</v>
      </c>
      <c r="G32" s="4" t="s">
        <v>45</v>
      </c>
      <c r="H32" s="4" t="s">
        <v>32</v>
      </c>
      <c r="I32" s="4">
        <v>11</v>
      </c>
      <c r="J32" s="5">
        <v>423</v>
      </c>
      <c r="K32" s="5">
        <v>423</v>
      </c>
      <c r="L32" s="5">
        <v>423</v>
      </c>
      <c r="M32" s="5">
        <v>0</v>
      </c>
      <c r="N32" s="5">
        <v>0</v>
      </c>
      <c r="O32" s="5">
        <v>0</v>
      </c>
      <c r="P32" s="5">
        <v>0</v>
      </c>
      <c r="Q32" s="5">
        <v>13805</v>
      </c>
      <c r="R32" s="5">
        <v>0</v>
      </c>
      <c r="S32" s="5">
        <v>0</v>
      </c>
      <c r="T32" s="5">
        <v>0</v>
      </c>
      <c r="U32" s="5">
        <v>0</v>
      </c>
      <c r="V32" s="5"/>
      <c r="W32" s="5">
        <v>15074</v>
      </c>
      <c r="X32" s="5">
        <f>SUM(Tabla5[[#This Row],[ENE]:[DIC]])</f>
        <v>15074</v>
      </c>
      <c r="Y32" s="5">
        <f>Tabla5[[#This Row],[TOTAL]]-Tabla5[[#This Row],[comprobación]]</f>
        <v>0</v>
      </c>
    </row>
    <row r="33" spans="1:25">
      <c r="A33" s="4">
        <v>25</v>
      </c>
      <c r="B33" t="s">
        <v>44</v>
      </c>
      <c r="C33" s="4">
        <v>22103</v>
      </c>
      <c r="D33" s="4">
        <v>22</v>
      </c>
      <c r="E33" s="4">
        <v>103</v>
      </c>
      <c r="F33" t="s">
        <v>54</v>
      </c>
      <c r="G33" s="4" t="s">
        <v>45</v>
      </c>
      <c r="H33" s="4" t="s">
        <v>32</v>
      </c>
      <c r="I33" s="4">
        <v>11</v>
      </c>
      <c r="J33" s="5">
        <v>1025</v>
      </c>
      <c r="K33" s="5">
        <v>577</v>
      </c>
      <c r="L33" s="5">
        <v>474</v>
      </c>
      <c r="M33" s="5">
        <v>1504</v>
      </c>
      <c r="N33" s="5">
        <v>721</v>
      </c>
      <c r="O33" s="5">
        <v>680</v>
      </c>
      <c r="P33" s="5">
        <v>1406</v>
      </c>
      <c r="Q33" s="5">
        <v>843</v>
      </c>
      <c r="R33" s="5">
        <v>1700</v>
      </c>
      <c r="S33" s="5">
        <v>2631</v>
      </c>
      <c r="T33" s="5">
        <v>181</v>
      </c>
      <c r="U33" s="5">
        <v>0</v>
      </c>
      <c r="V33" s="5"/>
      <c r="W33" s="5">
        <v>11742</v>
      </c>
      <c r="X33" s="5">
        <f>SUM(Tabla5[[#This Row],[ENE]:[DIC]])</f>
        <v>11742</v>
      </c>
      <c r="Y33" s="5">
        <f>Tabla5[[#This Row],[TOTAL]]-Tabla5[[#This Row],[comprobación]]</f>
        <v>0</v>
      </c>
    </row>
    <row r="34" spans="1:25">
      <c r="A34" s="4">
        <v>26</v>
      </c>
      <c r="B34" t="s">
        <v>44</v>
      </c>
      <c r="C34" s="4">
        <v>26101</v>
      </c>
      <c r="D34" s="4">
        <v>26</v>
      </c>
      <c r="E34" s="4">
        <v>101</v>
      </c>
      <c r="F34" t="s">
        <v>41</v>
      </c>
      <c r="G34" s="4" t="s">
        <v>45</v>
      </c>
      <c r="H34" s="4" t="s">
        <v>32</v>
      </c>
      <c r="I34" s="4">
        <v>11</v>
      </c>
      <c r="J34" s="5">
        <v>12289</v>
      </c>
      <c r="K34" s="5">
        <v>20095</v>
      </c>
      <c r="L34" s="5">
        <v>9087</v>
      </c>
      <c r="M34" s="5">
        <v>28167</v>
      </c>
      <c r="N34" s="5">
        <v>16849</v>
      </c>
      <c r="O34" s="5">
        <v>30077</v>
      </c>
      <c r="P34" s="5">
        <v>23327</v>
      </c>
      <c r="Q34" s="5">
        <v>17832</v>
      </c>
      <c r="R34" s="5">
        <v>18240</v>
      </c>
      <c r="S34" s="5">
        <v>30119</v>
      </c>
      <c r="T34" s="5">
        <v>8519</v>
      </c>
      <c r="U34" s="5">
        <v>8519</v>
      </c>
      <c r="V34" s="5"/>
      <c r="W34" s="5">
        <v>223120</v>
      </c>
      <c r="X34" s="5">
        <f>SUM(Tabla5[[#This Row],[ENE]:[DIC]])</f>
        <v>223120</v>
      </c>
      <c r="Y34" s="5">
        <f>Tabla5[[#This Row],[TOTAL]]-Tabla5[[#This Row],[comprobación]]</f>
        <v>0</v>
      </c>
    </row>
    <row r="35" spans="1:25">
      <c r="A35" s="4">
        <v>27</v>
      </c>
      <c r="B35" t="s">
        <v>44</v>
      </c>
      <c r="C35" s="4">
        <v>29401</v>
      </c>
      <c r="D35" s="4">
        <v>29</v>
      </c>
      <c r="E35" s="4">
        <v>401</v>
      </c>
      <c r="F35" t="s">
        <v>55</v>
      </c>
      <c r="G35" s="4" t="s">
        <v>45</v>
      </c>
      <c r="H35" s="4" t="s">
        <v>32</v>
      </c>
      <c r="I35" s="4">
        <v>11</v>
      </c>
      <c r="J35" s="5">
        <v>659</v>
      </c>
      <c r="K35" s="5">
        <v>917</v>
      </c>
      <c r="L35" s="5">
        <v>2754</v>
      </c>
      <c r="M35" s="5">
        <v>573</v>
      </c>
      <c r="N35" s="5">
        <v>0</v>
      </c>
      <c r="O35" s="5">
        <v>179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/>
      <c r="W35" s="5">
        <v>5082</v>
      </c>
      <c r="X35" s="5">
        <f>SUM(Tabla5[[#This Row],[ENE]:[DIC]])</f>
        <v>5082</v>
      </c>
      <c r="Y35" s="5">
        <f>Tabla5[[#This Row],[TOTAL]]-Tabla5[[#This Row],[comprobación]]</f>
        <v>0</v>
      </c>
    </row>
    <row r="36" spans="1:25">
      <c r="A36" s="4">
        <v>28</v>
      </c>
      <c r="B36" t="s">
        <v>44</v>
      </c>
      <c r="C36" s="4">
        <v>29901</v>
      </c>
      <c r="D36" s="4">
        <v>29</v>
      </c>
      <c r="E36" s="4">
        <v>901</v>
      </c>
      <c r="F36" t="s">
        <v>42</v>
      </c>
      <c r="G36" s="4" t="s">
        <v>45</v>
      </c>
      <c r="H36" s="4" t="s">
        <v>32</v>
      </c>
      <c r="I36" s="4">
        <v>11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461</v>
      </c>
      <c r="Q36" s="5">
        <v>0</v>
      </c>
      <c r="R36" s="5">
        <v>0</v>
      </c>
      <c r="S36" s="5">
        <v>0</v>
      </c>
      <c r="T36" s="5">
        <v>2791</v>
      </c>
      <c r="U36" s="5">
        <v>515</v>
      </c>
      <c r="V36" s="5"/>
      <c r="W36" s="5">
        <v>3767</v>
      </c>
      <c r="X36" s="5">
        <f>SUM(Tabla5[[#This Row],[ENE]:[DIC]])</f>
        <v>3767</v>
      </c>
      <c r="Y36" s="5">
        <f>Tabla5[[#This Row],[TOTAL]]-Tabla5[[#This Row],[comprobación]]</f>
        <v>0</v>
      </c>
    </row>
    <row r="37" spans="1:25">
      <c r="A37" s="4">
        <v>29</v>
      </c>
      <c r="B37" t="s">
        <v>44</v>
      </c>
      <c r="C37" s="4">
        <v>31101</v>
      </c>
      <c r="D37" s="4">
        <v>31</v>
      </c>
      <c r="E37" s="4">
        <v>101</v>
      </c>
      <c r="F37" t="s">
        <v>56</v>
      </c>
      <c r="G37" s="4" t="s">
        <v>45</v>
      </c>
      <c r="H37" s="4" t="s">
        <v>32</v>
      </c>
      <c r="I37" s="4">
        <v>11</v>
      </c>
      <c r="J37" s="5">
        <v>98483</v>
      </c>
      <c r="K37" s="5">
        <v>41344</v>
      </c>
      <c r="L37" s="5">
        <v>51312</v>
      </c>
      <c r="M37" s="5">
        <v>49779</v>
      </c>
      <c r="N37" s="5">
        <v>84285</v>
      </c>
      <c r="O37" s="5">
        <v>66313</v>
      </c>
      <c r="P37" s="5">
        <v>145606</v>
      </c>
      <c r="Q37" s="5">
        <v>113900</v>
      </c>
      <c r="R37" s="5">
        <v>175923</v>
      </c>
      <c r="S37" s="5">
        <v>146194</v>
      </c>
      <c r="T37" s="5">
        <v>185320</v>
      </c>
      <c r="U37" s="5">
        <v>185320</v>
      </c>
      <c r="V37" s="5"/>
      <c r="W37" s="5">
        <v>1343779</v>
      </c>
      <c r="X37" s="5">
        <f>SUM(Tabla5[[#This Row],[ENE]:[DIC]])</f>
        <v>1343779</v>
      </c>
      <c r="Y37" s="5">
        <f>Tabla5[[#This Row],[TOTAL]]-Tabla5[[#This Row],[comprobación]]</f>
        <v>0</v>
      </c>
    </row>
    <row r="38" spans="1:25">
      <c r="A38" s="4">
        <v>30</v>
      </c>
      <c r="B38" t="s">
        <v>44</v>
      </c>
      <c r="C38" s="4">
        <v>31102</v>
      </c>
      <c r="D38" s="4">
        <v>31</v>
      </c>
      <c r="E38" s="4">
        <v>102</v>
      </c>
      <c r="F38" t="s">
        <v>57</v>
      </c>
      <c r="G38" s="4" t="s">
        <v>45</v>
      </c>
      <c r="H38" s="4" t="s">
        <v>32</v>
      </c>
      <c r="I38" s="4">
        <v>11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/>
      <c r="W38" s="5">
        <v>0</v>
      </c>
      <c r="X38" s="5">
        <f>SUM(Tabla5[[#This Row],[ENE]:[DIC]])</f>
        <v>0</v>
      </c>
      <c r="Y38" s="5">
        <f>Tabla5[[#This Row],[TOTAL]]-Tabla5[[#This Row],[comprobación]]</f>
        <v>0</v>
      </c>
    </row>
    <row r="39" spans="1:25">
      <c r="A39" s="4">
        <v>31</v>
      </c>
      <c r="B39" t="s">
        <v>44</v>
      </c>
      <c r="C39" s="7">
        <v>31801</v>
      </c>
      <c r="D39" s="7">
        <v>31</v>
      </c>
      <c r="E39" s="7">
        <v>801</v>
      </c>
      <c r="F39" t="s">
        <v>58</v>
      </c>
      <c r="G39" s="4" t="s">
        <v>45</v>
      </c>
      <c r="H39" s="4" t="s">
        <v>32</v>
      </c>
      <c r="I39" s="4">
        <v>11</v>
      </c>
      <c r="J39" s="5">
        <v>0</v>
      </c>
      <c r="K39" s="5">
        <v>4132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1671</v>
      </c>
      <c r="S39" s="5">
        <v>0</v>
      </c>
      <c r="T39" s="5">
        <v>0</v>
      </c>
      <c r="U39" s="5">
        <v>0</v>
      </c>
      <c r="V39" s="5"/>
      <c r="W39" s="5">
        <v>5803</v>
      </c>
      <c r="X39" s="5">
        <f>SUM(Tabla5[[#This Row],[ENE]:[DIC]])</f>
        <v>5803</v>
      </c>
      <c r="Y39" s="5">
        <f>Tabla5[[#This Row],[TOTAL]]-Tabla5[[#This Row],[comprobación]]</f>
        <v>0</v>
      </c>
    </row>
    <row r="40" spans="1:25">
      <c r="A40" s="4">
        <v>32</v>
      </c>
      <c r="B40" t="s">
        <v>44</v>
      </c>
      <c r="C40" s="4">
        <v>31301</v>
      </c>
      <c r="D40" s="4">
        <v>31</v>
      </c>
      <c r="E40" s="4">
        <v>301</v>
      </c>
      <c r="F40" t="s">
        <v>59</v>
      </c>
      <c r="G40" s="4" t="s">
        <v>45</v>
      </c>
      <c r="H40" s="4" t="s">
        <v>32</v>
      </c>
      <c r="I40" s="4">
        <v>11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1000000</v>
      </c>
      <c r="T40" s="5">
        <v>0</v>
      </c>
      <c r="U40" s="5">
        <v>0</v>
      </c>
      <c r="V40" s="5"/>
      <c r="W40" s="5">
        <v>1000000</v>
      </c>
      <c r="X40" s="5">
        <f>SUM(Tabla5[[#This Row],[ENE]:[DIC]])</f>
        <v>1000000</v>
      </c>
      <c r="Y40" s="5">
        <f>Tabla5[[#This Row],[TOTAL]]-Tabla5[[#This Row],[comprobación]]</f>
        <v>0</v>
      </c>
    </row>
    <row r="41" spans="1:25">
      <c r="A41" s="4">
        <v>33</v>
      </c>
      <c r="B41" t="s">
        <v>44</v>
      </c>
      <c r="C41" s="4">
        <v>31401</v>
      </c>
      <c r="D41" s="4">
        <v>31</v>
      </c>
      <c r="E41" s="4">
        <v>401</v>
      </c>
      <c r="F41" t="s">
        <v>60</v>
      </c>
      <c r="G41" s="4" t="s">
        <v>45</v>
      </c>
      <c r="H41" s="4" t="s">
        <v>32</v>
      </c>
      <c r="I41" s="4">
        <v>11</v>
      </c>
      <c r="J41" s="5">
        <v>77701</v>
      </c>
      <c r="K41" s="5">
        <v>58476</v>
      </c>
      <c r="L41" s="5">
        <v>112372</v>
      </c>
      <c r="M41" s="5">
        <v>31839</v>
      </c>
      <c r="N41" s="5">
        <v>133419</v>
      </c>
      <c r="O41" s="5">
        <v>77631</v>
      </c>
      <c r="P41" s="5">
        <v>77754</v>
      </c>
      <c r="Q41" s="5">
        <v>17188</v>
      </c>
      <c r="R41" s="5">
        <v>140739</v>
      </c>
      <c r="S41" s="5">
        <v>77272</v>
      </c>
      <c r="T41" s="5">
        <v>56110</v>
      </c>
      <c r="U41" s="5">
        <v>56110</v>
      </c>
      <c r="V41" s="5"/>
      <c r="W41" s="5">
        <v>916611</v>
      </c>
      <c r="X41" s="5">
        <f>SUM(Tabla5[[#This Row],[ENE]:[DIC]])</f>
        <v>916611</v>
      </c>
      <c r="Y41" s="5">
        <f>Tabla5[[#This Row],[TOTAL]]-Tabla5[[#This Row],[comprobación]]</f>
        <v>0</v>
      </c>
    </row>
    <row r="42" spans="1:25">
      <c r="A42" s="4">
        <v>34</v>
      </c>
      <c r="B42" t="s">
        <v>44</v>
      </c>
      <c r="C42" s="4">
        <v>34501</v>
      </c>
      <c r="D42" s="4">
        <v>34</v>
      </c>
      <c r="E42" s="4">
        <v>501</v>
      </c>
      <c r="F42" t="s">
        <v>61</v>
      </c>
      <c r="G42" s="4" t="s">
        <v>45</v>
      </c>
      <c r="H42" s="4" t="s">
        <v>32</v>
      </c>
      <c r="I42" s="4">
        <v>11</v>
      </c>
      <c r="J42" s="5">
        <v>624457</v>
      </c>
      <c r="K42" s="5">
        <v>0</v>
      </c>
      <c r="L42" s="5">
        <v>0</v>
      </c>
      <c r="M42" s="5">
        <v>0</v>
      </c>
      <c r="N42" s="5">
        <v>19775</v>
      </c>
      <c r="O42" s="5">
        <v>0</v>
      </c>
      <c r="P42" s="5">
        <v>0</v>
      </c>
      <c r="Q42" s="5">
        <v>23782</v>
      </c>
      <c r="R42" s="5">
        <v>0</v>
      </c>
      <c r="S42" s="5">
        <v>0</v>
      </c>
      <c r="T42" s="5">
        <v>0</v>
      </c>
      <c r="U42" s="5">
        <v>0</v>
      </c>
      <c r="V42" s="5"/>
      <c r="W42" s="5">
        <v>668014</v>
      </c>
      <c r="X42" s="5">
        <f>SUM(Tabla5[[#This Row],[ENE]:[DIC]])</f>
        <v>668014</v>
      </c>
      <c r="Y42" s="5">
        <f>Tabla5[[#This Row],[TOTAL]]-Tabla5[[#This Row],[comprobación]]</f>
        <v>0</v>
      </c>
    </row>
    <row r="43" spans="1:25">
      <c r="A43" s="4">
        <v>35</v>
      </c>
      <c r="B43" t="s">
        <v>44</v>
      </c>
      <c r="C43" s="4">
        <v>35102</v>
      </c>
      <c r="D43" s="4">
        <v>35</v>
      </c>
      <c r="E43" s="4">
        <v>102</v>
      </c>
      <c r="F43" t="s">
        <v>62</v>
      </c>
      <c r="G43" s="4" t="s">
        <v>45</v>
      </c>
      <c r="H43" s="4" t="s">
        <v>32</v>
      </c>
      <c r="I43" s="4">
        <v>11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/>
      <c r="W43" s="5">
        <v>0</v>
      </c>
      <c r="X43" s="5">
        <f>SUM(Tabla5[[#This Row],[ENE]:[DIC]])</f>
        <v>0</v>
      </c>
      <c r="Y43" s="5">
        <f>Tabla5[[#This Row],[TOTAL]]-Tabla5[[#This Row],[comprobación]]</f>
        <v>0</v>
      </c>
    </row>
    <row r="44" spans="1:25">
      <c r="A44" s="4">
        <v>36</v>
      </c>
      <c r="B44" t="s">
        <v>44</v>
      </c>
      <c r="C44" s="4">
        <v>35501</v>
      </c>
      <c r="D44" s="4">
        <v>35</v>
      </c>
      <c r="E44" s="4">
        <v>501</v>
      </c>
      <c r="F44" t="s">
        <v>63</v>
      </c>
      <c r="G44" s="4" t="s">
        <v>45</v>
      </c>
      <c r="H44" s="4" t="s">
        <v>32</v>
      </c>
      <c r="I44" s="4">
        <v>11</v>
      </c>
      <c r="J44" s="5">
        <v>4620</v>
      </c>
      <c r="K44" s="5">
        <v>2312</v>
      </c>
      <c r="L44" s="5">
        <v>0</v>
      </c>
      <c r="M44" s="5">
        <v>20552</v>
      </c>
      <c r="N44" s="5">
        <v>26404</v>
      </c>
      <c r="O44" s="5">
        <v>9561</v>
      </c>
      <c r="P44" s="5">
        <v>5142</v>
      </c>
      <c r="Q44" s="5">
        <v>21045</v>
      </c>
      <c r="R44" s="5">
        <v>7968</v>
      </c>
      <c r="S44" s="5">
        <v>7285</v>
      </c>
      <c r="T44" s="5">
        <v>0</v>
      </c>
      <c r="U44" s="5">
        <v>0</v>
      </c>
      <c r="V44" s="5"/>
      <c r="W44" s="5">
        <v>104889</v>
      </c>
      <c r="X44" s="5">
        <f>SUM(Tabla5[[#This Row],[ENE]:[DIC]])</f>
        <v>104889</v>
      </c>
      <c r="Y44" s="5">
        <f>Tabla5[[#This Row],[TOTAL]]-Tabla5[[#This Row],[comprobación]]</f>
        <v>0</v>
      </c>
    </row>
    <row r="45" spans="1:25">
      <c r="A45" s="4">
        <v>37</v>
      </c>
      <c r="B45" t="s">
        <v>44</v>
      </c>
      <c r="C45" s="4">
        <v>38103</v>
      </c>
      <c r="D45" s="4">
        <v>38</v>
      </c>
      <c r="E45" s="4">
        <v>103</v>
      </c>
      <c r="F45" t="s">
        <v>64</v>
      </c>
      <c r="G45" s="4" t="s">
        <v>45</v>
      </c>
      <c r="H45" s="4" t="s">
        <v>32</v>
      </c>
      <c r="I45" s="4">
        <v>11</v>
      </c>
      <c r="J45" s="5">
        <v>2208</v>
      </c>
      <c r="K45" s="5">
        <v>4669</v>
      </c>
      <c r="L45" s="5">
        <v>0</v>
      </c>
      <c r="M45" s="5">
        <v>3333</v>
      </c>
      <c r="N45" s="5">
        <v>12818</v>
      </c>
      <c r="O45" s="5">
        <v>0</v>
      </c>
      <c r="P45" s="5">
        <v>2547</v>
      </c>
      <c r="Q45" s="5">
        <v>4585</v>
      </c>
      <c r="R45" s="5">
        <v>1671</v>
      </c>
      <c r="S45" s="5">
        <v>3003</v>
      </c>
      <c r="T45" s="5">
        <v>0</v>
      </c>
      <c r="U45" s="5">
        <v>0</v>
      </c>
      <c r="V45" s="5"/>
      <c r="W45" s="5">
        <v>34834</v>
      </c>
      <c r="X45" s="5">
        <f>SUM(Tabla5[[#This Row],[ENE]:[DIC]])</f>
        <v>34834</v>
      </c>
      <c r="Y45" s="5">
        <f>Tabla5[[#This Row],[TOTAL]]-Tabla5[[#This Row],[comprobación]]</f>
        <v>0</v>
      </c>
    </row>
    <row r="46" spans="1:25">
      <c r="A46" s="4">
        <v>38</v>
      </c>
      <c r="B46" t="s">
        <v>44</v>
      </c>
      <c r="C46" s="4">
        <v>44102</v>
      </c>
      <c r="D46" s="4">
        <v>44</v>
      </c>
      <c r="E46" s="4">
        <v>102</v>
      </c>
      <c r="F46" t="s">
        <v>65</v>
      </c>
      <c r="G46" s="4" t="s">
        <v>45</v>
      </c>
      <c r="H46" s="4" t="s">
        <v>32</v>
      </c>
      <c r="I46" s="4">
        <v>11</v>
      </c>
      <c r="J46" s="5">
        <v>1236</v>
      </c>
      <c r="K46" s="5">
        <v>6592</v>
      </c>
      <c r="L46" s="5">
        <v>6386</v>
      </c>
      <c r="M46" s="5">
        <v>35209</v>
      </c>
      <c r="N46" s="5">
        <v>28552</v>
      </c>
      <c r="O46" s="5">
        <v>1195</v>
      </c>
      <c r="P46" s="5">
        <v>10300</v>
      </c>
      <c r="Q46" s="5">
        <v>7210</v>
      </c>
      <c r="R46" s="5">
        <v>0</v>
      </c>
      <c r="S46" s="5">
        <v>10753</v>
      </c>
      <c r="T46" s="5">
        <v>0</v>
      </c>
      <c r="U46" s="5">
        <v>3090</v>
      </c>
      <c r="V46" s="5"/>
      <c r="W46" s="5">
        <v>110523</v>
      </c>
      <c r="X46" s="5">
        <f>SUM(Tabla5[[#This Row],[ENE]:[DIC]])</f>
        <v>110523</v>
      </c>
      <c r="Y46" s="5">
        <f>Tabla5[[#This Row],[TOTAL]]-Tabla5[[#This Row],[comprobación]]</f>
        <v>0</v>
      </c>
    </row>
    <row r="47" spans="1:25">
      <c r="A47" s="4">
        <v>39</v>
      </c>
      <c r="B47" t="s">
        <v>44</v>
      </c>
      <c r="C47" s="4">
        <v>44105</v>
      </c>
      <c r="D47" s="4">
        <v>44</v>
      </c>
      <c r="E47" s="4">
        <v>105</v>
      </c>
      <c r="F47" t="s">
        <v>66</v>
      </c>
      <c r="G47" s="4" t="s">
        <v>45</v>
      </c>
      <c r="H47" s="4" t="s">
        <v>32</v>
      </c>
      <c r="I47" s="4">
        <v>11</v>
      </c>
      <c r="J47" s="5">
        <v>0</v>
      </c>
      <c r="K47" s="5">
        <v>0</v>
      </c>
      <c r="L47" s="5">
        <v>1030</v>
      </c>
      <c r="M47" s="5">
        <v>0</v>
      </c>
      <c r="N47" s="5">
        <v>0</v>
      </c>
      <c r="O47" s="5">
        <v>0</v>
      </c>
      <c r="P47" s="5">
        <v>1545</v>
      </c>
      <c r="Q47" s="5">
        <v>0</v>
      </c>
      <c r="R47" s="5">
        <v>11939</v>
      </c>
      <c r="S47" s="5">
        <v>0</v>
      </c>
      <c r="T47" s="5">
        <v>0</v>
      </c>
      <c r="U47" s="5">
        <v>0</v>
      </c>
      <c r="V47" s="5"/>
      <c r="W47" s="5">
        <v>14514</v>
      </c>
      <c r="X47" s="5">
        <f>SUM(Tabla5[[#This Row],[ENE]:[DIC]])</f>
        <v>14514</v>
      </c>
      <c r="Y47" s="5">
        <f>Tabla5[[#This Row],[TOTAL]]-Tabla5[[#This Row],[comprobación]]</f>
        <v>0</v>
      </c>
    </row>
    <row r="48" spans="1:25">
      <c r="A48" s="4">
        <v>40</v>
      </c>
      <c r="B48" t="s">
        <v>44</v>
      </c>
      <c r="C48" s="4">
        <v>44106</v>
      </c>
      <c r="D48" s="4">
        <v>44</v>
      </c>
      <c r="E48" s="4">
        <v>106</v>
      </c>
      <c r="F48" t="s">
        <v>67</v>
      </c>
      <c r="G48" s="4" t="s">
        <v>45</v>
      </c>
      <c r="H48" s="4" t="s">
        <v>32</v>
      </c>
      <c r="I48" s="4">
        <v>11</v>
      </c>
      <c r="J48" s="5">
        <v>2987</v>
      </c>
      <c r="K48" s="5">
        <v>3914</v>
      </c>
      <c r="L48" s="5">
        <v>2575</v>
      </c>
      <c r="M48" s="5">
        <v>3038</v>
      </c>
      <c r="N48" s="5">
        <v>3296</v>
      </c>
      <c r="O48" s="5">
        <v>515</v>
      </c>
      <c r="P48" s="5">
        <v>15848</v>
      </c>
      <c r="Q48" s="5">
        <v>10499</v>
      </c>
      <c r="R48" s="5">
        <v>1133</v>
      </c>
      <c r="S48" s="5">
        <v>8508</v>
      </c>
      <c r="T48" s="5">
        <v>0</v>
      </c>
      <c r="U48" s="5">
        <v>0</v>
      </c>
      <c r="V48" s="5"/>
      <c r="W48" s="5">
        <v>52313</v>
      </c>
      <c r="X48" s="5">
        <f>SUM(Tabla5[[#This Row],[ENE]:[DIC]])</f>
        <v>52313</v>
      </c>
      <c r="Y48" s="5">
        <f>Tabla5[[#This Row],[TOTAL]]-Tabla5[[#This Row],[comprobación]]</f>
        <v>0</v>
      </c>
    </row>
    <row r="49" spans="1:25">
      <c r="A49" s="4">
        <v>41</v>
      </c>
      <c r="B49" t="s">
        <v>44</v>
      </c>
      <c r="C49" s="4">
        <v>44108</v>
      </c>
      <c r="D49" s="4">
        <v>44</v>
      </c>
      <c r="E49" s="4">
        <v>108</v>
      </c>
      <c r="F49" t="s">
        <v>68</v>
      </c>
      <c r="G49" s="4" t="s">
        <v>45</v>
      </c>
      <c r="H49" s="4" t="s">
        <v>32</v>
      </c>
      <c r="I49" s="4">
        <v>11</v>
      </c>
      <c r="J49" s="5">
        <v>0</v>
      </c>
      <c r="K49" s="5">
        <v>1210</v>
      </c>
      <c r="L49" s="5">
        <v>31931</v>
      </c>
      <c r="M49" s="5">
        <v>22835</v>
      </c>
      <c r="N49" s="5">
        <v>0</v>
      </c>
      <c r="O49" s="5">
        <v>0</v>
      </c>
      <c r="P49" s="5">
        <v>11736</v>
      </c>
      <c r="Q49" s="5">
        <v>5150</v>
      </c>
      <c r="R49" s="5">
        <v>0</v>
      </c>
      <c r="S49" s="5">
        <v>0</v>
      </c>
      <c r="T49" s="5">
        <v>0</v>
      </c>
      <c r="U49" s="5">
        <v>0</v>
      </c>
      <c r="V49" s="5"/>
      <c r="W49" s="5">
        <v>72862</v>
      </c>
      <c r="X49" s="5">
        <f>SUM(Tabla5[[#This Row],[ENE]:[DIC]])</f>
        <v>72862</v>
      </c>
      <c r="Y49" s="5">
        <f>Tabla5[[#This Row],[TOTAL]]-Tabla5[[#This Row],[comprobación]]</f>
        <v>0</v>
      </c>
    </row>
    <row r="50" spans="1:25">
      <c r="A50" s="4">
        <v>42</v>
      </c>
      <c r="B50" t="s">
        <v>44</v>
      </c>
      <c r="C50" s="4">
        <v>44303</v>
      </c>
      <c r="D50" s="4">
        <v>44</v>
      </c>
      <c r="E50" s="4">
        <v>303</v>
      </c>
      <c r="F50" t="s">
        <v>69</v>
      </c>
      <c r="G50" s="4" t="s">
        <v>45</v>
      </c>
      <c r="H50" s="4" t="s">
        <v>32</v>
      </c>
      <c r="I50" s="4">
        <v>11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/>
      <c r="W50" s="5">
        <v>0</v>
      </c>
      <c r="X50" s="5">
        <f>SUM(Tabla5[[#This Row],[ENE]:[DIC]])</f>
        <v>0</v>
      </c>
      <c r="Y50" s="5">
        <f>Tabla5[[#This Row],[TOTAL]]-Tabla5[[#This Row],[comprobación]]</f>
        <v>0</v>
      </c>
    </row>
    <row r="51" spans="1:25">
      <c r="A51" s="4">
        <v>43</v>
      </c>
      <c r="B51" t="s">
        <v>44</v>
      </c>
      <c r="C51" s="4">
        <v>44502</v>
      </c>
      <c r="D51" s="4">
        <v>44</v>
      </c>
      <c r="E51" s="4">
        <v>502</v>
      </c>
      <c r="F51" t="s">
        <v>70</v>
      </c>
      <c r="G51" s="4" t="s">
        <v>45</v>
      </c>
      <c r="H51" s="4" t="s">
        <v>32</v>
      </c>
      <c r="I51" s="4">
        <v>11</v>
      </c>
      <c r="J51" s="5">
        <v>0</v>
      </c>
      <c r="K51" s="5">
        <v>0</v>
      </c>
      <c r="L51" s="5">
        <v>5150</v>
      </c>
      <c r="M51" s="5">
        <v>0</v>
      </c>
      <c r="N51" s="5">
        <v>0</v>
      </c>
      <c r="O51" s="5">
        <v>0</v>
      </c>
      <c r="P51" s="5">
        <v>0</v>
      </c>
      <c r="Q51" s="5">
        <v>5150</v>
      </c>
      <c r="R51" s="5">
        <v>5150</v>
      </c>
      <c r="S51" s="5">
        <v>0</v>
      </c>
      <c r="T51" s="5">
        <v>0</v>
      </c>
      <c r="U51" s="5">
        <v>0</v>
      </c>
      <c r="V51" s="5"/>
      <c r="W51" s="5">
        <v>15450</v>
      </c>
      <c r="X51" s="5">
        <f>SUM(Tabla5[[#This Row],[ENE]:[DIC]])</f>
        <v>15450</v>
      </c>
      <c r="Y51" s="5">
        <f>Tabla5[[#This Row],[TOTAL]]-Tabla5[[#This Row],[comprobación]]</f>
        <v>0</v>
      </c>
    </row>
    <row r="52" spans="1:25">
      <c r="A52" s="4">
        <v>44</v>
      </c>
      <c r="B52" t="s">
        <v>44</v>
      </c>
      <c r="C52" s="4">
        <v>44506</v>
      </c>
      <c r="D52" s="4">
        <v>44</v>
      </c>
      <c r="E52" s="4">
        <v>506</v>
      </c>
      <c r="F52" t="s">
        <v>71</v>
      </c>
      <c r="G52" s="4" t="s">
        <v>45</v>
      </c>
      <c r="H52" s="4" t="s">
        <v>32</v>
      </c>
      <c r="I52" s="4">
        <v>11</v>
      </c>
      <c r="J52" s="5">
        <v>0</v>
      </c>
      <c r="K52" s="5">
        <v>0</v>
      </c>
      <c r="L52" s="5">
        <v>0</v>
      </c>
      <c r="M52" s="5">
        <v>5150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/>
      <c r="W52" s="5">
        <v>5150</v>
      </c>
      <c r="X52" s="5">
        <f>SUM(Tabla5[[#This Row],[ENE]:[DIC]])</f>
        <v>5150</v>
      </c>
      <c r="Y52" s="5">
        <f>Tabla5[[#This Row],[TOTAL]]-Tabla5[[#This Row],[comprobación]]</f>
        <v>0</v>
      </c>
    </row>
    <row r="53" spans="1:25">
      <c r="A53" s="4">
        <v>45</v>
      </c>
      <c r="B53" t="s">
        <v>44</v>
      </c>
      <c r="C53" s="4">
        <v>43901</v>
      </c>
      <c r="D53" s="4">
        <v>43</v>
      </c>
      <c r="E53" s="4">
        <v>901</v>
      </c>
      <c r="F53" t="s">
        <v>72</v>
      </c>
      <c r="G53" s="4" t="s">
        <v>45</v>
      </c>
      <c r="H53" s="4" t="s">
        <v>32</v>
      </c>
      <c r="I53" s="4">
        <v>11</v>
      </c>
      <c r="J53" s="5">
        <v>6180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/>
      <c r="W53" s="5">
        <v>6180</v>
      </c>
      <c r="X53" s="5">
        <f>SUM(Tabla5[[#This Row],[ENE]:[DIC]])</f>
        <v>6180</v>
      </c>
      <c r="Y53" s="5">
        <f>Tabla5[[#This Row],[TOTAL]]-Tabla5[[#This Row],[comprobación]]</f>
        <v>0</v>
      </c>
    </row>
    <row r="54" spans="1:25">
      <c r="A54" s="4">
        <v>46</v>
      </c>
      <c r="B54" t="s">
        <v>73</v>
      </c>
      <c r="C54" s="4">
        <v>11301</v>
      </c>
      <c r="D54" s="4">
        <v>11</v>
      </c>
      <c r="E54" s="4">
        <v>301</v>
      </c>
      <c r="F54" t="s">
        <v>36</v>
      </c>
      <c r="G54" s="4" t="s">
        <v>74</v>
      </c>
      <c r="H54" s="4" t="s">
        <v>32</v>
      </c>
      <c r="I54" s="4">
        <v>11</v>
      </c>
      <c r="J54" s="5">
        <v>111582</v>
      </c>
      <c r="K54" s="5">
        <v>111582</v>
      </c>
      <c r="L54" s="5">
        <v>111582</v>
      </c>
      <c r="M54" s="5">
        <v>111582</v>
      </c>
      <c r="N54" s="5">
        <v>111582</v>
      </c>
      <c r="O54" s="5">
        <v>111582</v>
      </c>
      <c r="P54" s="5">
        <v>111582</v>
      </c>
      <c r="Q54" s="5">
        <v>111582</v>
      </c>
      <c r="R54" s="5">
        <v>111582</v>
      </c>
      <c r="S54" s="5">
        <v>111582</v>
      </c>
      <c r="T54" s="5">
        <v>111582</v>
      </c>
      <c r="U54" s="6">
        <v>111590</v>
      </c>
      <c r="V54" s="5"/>
      <c r="W54" s="5">
        <v>1338992</v>
      </c>
      <c r="X54" s="5">
        <f>SUM(Tabla5[[#This Row],[ENE]:[DIC]])</f>
        <v>1338992</v>
      </c>
      <c r="Y54" s="5">
        <f>Tabla5[[#This Row],[TOTAL]]-Tabla5[[#This Row],[comprobación]]</f>
        <v>0</v>
      </c>
    </row>
    <row r="55" spans="1:25">
      <c r="A55" s="4">
        <v>47</v>
      </c>
      <c r="B55" t="s">
        <v>73</v>
      </c>
      <c r="C55" s="4">
        <v>13201</v>
      </c>
      <c r="D55" s="4">
        <v>13</v>
      </c>
      <c r="E55" s="4">
        <v>201</v>
      </c>
      <c r="F55" t="s">
        <v>33</v>
      </c>
      <c r="G55" s="4" t="s">
        <v>74</v>
      </c>
      <c r="H55" s="4" t="s">
        <v>32</v>
      </c>
      <c r="I55" s="4">
        <v>11</v>
      </c>
      <c r="J55" s="5">
        <v>0</v>
      </c>
      <c r="K55" s="5">
        <v>0</v>
      </c>
      <c r="L55" s="5">
        <v>34094</v>
      </c>
      <c r="M55" s="5">
        <v>0</v>
      </c>
      <c r="N55" s="5">
        <v>0</v>
      </c>
      <c r="O55" s="5">
        <v>4021</v>
      </c>
      <c r="P55" s="5">
        <v>4656</v>
      </c>
      <c r="Q55" s="5">
        <v>2376</v>
      </c>
      <c r="R55" s="5">
        <v>0</v>
      </c>
      <c r="S55" s="5">
        <v>24673</v>
      </c>
      <c r="T55" s="5">
        <v>0</v>
      </c>
      <c r="U55" s="5">
        <v>34093</v>
      </c>
      <c r="V55" s="5"/>
      <c r="W55" s="5">
        <v>103913</v>
      </c>
      <c r="X55" s="5">
        <f>SUM(Tabla5[[#This Row],[ENE]:[DIC]])</f>
        <v>103913</v>
      </c>
      <c r="Y55" s="5">
        <f>Tabla5[[#This Row],[TOTAL]]-Tabla5[[#This Row],[comprobación]]</f>
        <v>0</v>
      </c>
    </row>
    <row r="56" spans="1:25">
      <c r="A56" s="4">
        <v>48</v>
      </c>
      <c r="B56" t="s">
        <v>73</v>
      </c>
      <c r="C56" s="4">
        <v>13203</v>
      </c>
      <c r="D56" s="4">
        <v>13</v>
      </c>
      <c r="E56" s="4">
        <v>203</v>
      </c>
      <c r="F56" t="s">
        <v>34</v>
      </c>
      <c r="G56" s="4" t="s">
        <v>74</v>
      </c>
      <c r="H56" s="4" t="s">
        <v>32</v>
      </c>
      <c r="I56" s="4">
        <v>11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55724</v>
      </c>
      <c r="T56" s="5">
        <v>0</v>
      </c>
      <c r="U56" s="5">
        <v>112076</v>
      </c>
      <c r="V56" s="5"/>
      <c r="W56" s="5">
        <v>167800</v>
      </c>
      <c r="X56" s="5">
        <f>SUM(Tabla5[[#This Row],[ENE]:[DIC]])</f>
        <v>167800</v>
      </c>
      <c r="Y56" s="5">
        <f>Tabla5[[#This Row],[TOTAL]]-Tabla5[[#This Row],[comprobación]]</f>
        <v>0</v>
      </c>
    </row>
    <row r="57" spans="1:25">
      <c r="A57" s="4">
        <v>49</v>
      </c>
      <c r="B57" t="s">
        <v>73</v>
      </c>
      <c r="C57" s="4">
        <v>13401</v>
      </c>
      <c r="D57" s="4">
        <v>13</v>
      </c>
      <c r="E57" s="4">
        <v>401</v>
      </c>
      <c r="F57" t="s">
        <v>48</v>
      </c>
      <c r="G57" s="4" t="s">
        <v>74</v>
      </c>
      <c r="H57" s="4" t="s">
        <v>32</v>
      </c>
      <c r="I57" s="4">
        <v>11</v>
      </c>
      <c r="J57" s="5">
        <v>582</v>
      </c>
      <c r="K57" s="5">
        <v>403</v>
      </c>
      <c r="L57" s="5">
        <v>985</v>
      </c>
      <c r="M57" s="5">
        <v>667</v>
      </c>
      <c r="N57" s="5">
        <v>492</v>
      </c>
      <c r="O57" s="5">
        <v>403</v>
      </c>
      <c r="P57" s="5">
        <v>447</v>
      </c>
      <c r="Q57" s="5">
        <v>4756</v>
      </c>
      <c r="R57" s="5">
        <v>2821</v>
      </c>
      <c r="S57" s="5">
        <v>805</v>
      </c>
      <c r="T57" s="5">
        <v>0</v>
      </c>
      <c r="U57" s="5">
        <v>0</v>
      </c>
      <c r="V57" s="5"/>
      <c r="W57" s="5">
        <v>12361</v>
      </c>
      <c r="X57" s="5">
        <f>SUM(Tabla5[[#This Row],[ENE]:[DIC]])</f>
        <v>12361</v>
      </c>
      <c r="Y57" s="5">
        <f>Tabla5[[#This Row],[TOTAL]]-Tabla5[[#This Row],[comprobación]]</f>
        <v>0</v>
      </c>
    </row>
    <row r="58" spans="1:25">
      <c r="A58" s="4">
        <v>50</v>
      </c>
      <c r="B58" t="s">
        <v>73</v>
      </c>
      <c r="C58" s="4">
        <v>15404</v>
      </c>
      <c r="D58" s="4">
        <v>15</v>
      </c>
      <c r="E58" s="4">
        <v>404</v>
      </c>
      <c r="F58" t="s">
        <v>49</v>
      </c>
      <c r="G58" s="4" t="s">
        <v>74</v>
      </c>
      <c r="H58" s="4" t="s">
        <v>32</v>
      </c>
      <c r="I58" s="4">
        <v>11</v>
      </c>
      <c r="J58" s="5">
        <v>1629</v>
      </c>
      <c r="K58" s="5">
        <v>1988</v>
      </c>
      <c r="L58" s="5">
        <v>1087</v>
      </c>
      <c r="M58" s="5">
        <v>1961</v>
      </c>
      <c r="N58" s="5">
        <v>0</v>
      </c>
      <c r="O58" s="5">
        <v>540</v>
      </c>
      <c r="P58" s="5">
        <v>156</v>
      </c>
      <c r="Q58" s="5">
        <v>900</v>
      </c>
      <c r="R58" s="5">
        <v>0</v>
      </c>
      <c r="S58" s="5">
        <v>0</v>
      </c>
      <c r="T58" s="5">
        <v>0</v>
      </c>
      <c r="U58" s="5">
        <v>0</v>
      </c>
      <c r="V58" s="5"/>
      <c r="W58" s="5">
        <v>8261</v>
      </c>
      <c r="X58" s="5">
        <f>SUM(Tabla5[[#This Row],[ENE]:[DIC]])</f>
        <v>8261</v>
      </c>
      <c r="Y58" s="5">
        <f>Tabla5[[#This Row],[TOTAL]]-Tabla5[[#This Row],[comprobación]]</f>
        <v>0</v>
      </c>
    </row>
    <row r="59" spans="1:25">
      <c r="A59" s="4">
        <v>51</v>
      </c>
      <c r="B59" t="s">
        <v>73</v>
      </c>
      <c r="C59" s="4">
        <v>15405</v>
      </c>
      <c r="D59" s="4">
        <v>15</v>
      </c>
      <c r="E59" s="4">
        <v>405</v>
      </c>
      <c r="F59" t="s">
        <v>50</v>
      </c>
      <c r="G59" s="4" t="s">
        <v>74</v>
      </c>
      <c r="H59" s="4" t="s">
        <v>32</v>
      </c>
      <c r="I59" s="4">
        <v>11</v>
      </c>
      <c r="J59" s="5">
        <v>0</v>
      </c>
      <c r="K59" s="5">
        <v>742</v>
      </c>
      <c r="L59" s="5">
        <v>0</v>
      </c>
      <c r="M59" s="5">
        <v>2050</v>
      </c>
      <c r="N59" s="5">
        <v>510</v>
      </c>
      <c r="O59" s="5">
        <v>1504</v>
      </c>
      <c r="P59" s="5">
        <v>0</v>
      </c>
      <c r="Q59" s="5">
        <v>0</v>
      </c>
      <c r="R59" s="5">
        <v>3721</v>
      </c>
      <c r="S59" s="5">
        <v>0</v>
      </c>
      <c r="T59" s="5">
        <v>0</v>
      </c>
      <c r="U59" s="5">
        <v>0</v>
      </c>
      <c r="V59" s="5"/>
      <c r="W59" s="5">
        <v>8527</v>
      </c>
      <c r="X59" s="5">
        <f>SUM(Tabla5[[#This Row],[ENE]:[DIC]])</f>
        <v>8527</v>
      </c>
      <c r="Y59" s="5">
        <f>Tabla5[[#This Row],[TOTAL]]-Tabla5[[#This Row],[comprobación]]</f>
        <v>0</v>
      </c>
    </row>
    <row r="60" spans="1:25">
      <c r="A60" s="4">
        <v>52</v>
      </c>
      <c r="B60" t="s">
        <v>73</v>
      </c>
      <c r="C60" s="4">
        <v>15408</v>
      </c>
      <c r="D60" s="4">
        <v>15</v>
      </c>
      <c r="E60" s="4">
        <v>408</v>
      </c>
      <c r="F60" t="s">
        <v>38</v>
      </c>
      <c r="G60" s="4" t="s">
        <v>74</v>
      </c>
      <c r="H60" s="4" t="s">
        <v>32</v>
      </c>
      <c r="I60" s="4">
        <v>11</v>
      </c>
      <c r="J60" s="5">
        <v>11201</v>
      </c>
      <c r="K60" s="5">
        <v>11169</v>
      </c>
      <c r="L60" s="5">
        <v>12399</v>
      </c>
      <c r="M60" s="5">
        <v>12343</v>
      </c>
      <c r="N60" s="5">
        <v>11173</v>
      </c>
      <c r="O60" s="5">
        <v>11875</v>
      </c>
      <c r="P60" s="5">
        <v>12158</v>
      </c>
      <c r="Q60" s="5">
        <v>14045</v>
      </c>
      <c r="R60" s="5">
        <v>11843</v>
      </c>
      <c r="S60" s="5">
        <v>15911</v>
      </c>
      <c r="T60" s="5">
        <v>11205</v>
      </c>
      <c r="U60" s="5">
        <v>11203</v>
      </c>
      <c r="V60" s="5"/>
      <c r="W60" s="5">
        <v>146525</v>
      </c>
      <c r="X60" s="5">
        <f>SUM(Tabla5[[#This Row],[ENE]:[DIC]])</f>
        <v>146525</v>
      </c>
      <c r="Y60" s="5">
        <f>Tabla5[[#This Row],[TOTAL]]-Tabla5[[#This Row],[comprobación]]</f>
        <v>0</v>
      </c>
    </row>
    <row r="61" spans="1:25">
      <c r="A61" s="4">
        <v>53</v>
      </c>
      <c r="B61" t="s">
        <v>73</v>
      </c>
      <c r="C61" s="4">
        <v>21101</v>
      </c>
      <c r="D61" s="4">
        <v>21</v>
      </c>
      <c r="E61" s="4">
        <v>101</v>
      </c>
      <c r="F61" t="s">
        <v>39</v>
      </c>
      <c r="G61" s="4" t="s">
        <v>74</v>
      </c>
      <c r="H61" s="4" t="s">
        <v>32</v>
      </c>
      <c r="I61" s="4">
        <v>11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/>
      <c r="W61" s="5">
        <v>0</v>
      </c>
      <c r="X61" s="5">
        <f>SUM(Tabla5[[#This Row],[ENE]:[DIC]])</f>
        <v>0</v>
      </c>
      <c r="Y61" s="5">
        <f>Tabla5[[#This Row],[TOTAL]]-Tabla5[[#This Row],[comprobación]]</f>
        <v>0</v>
      </c>
    </row>
    <row r="62" spans="1:25">
      <c r="A62" s="4">
        <v>54</v>
      </c>
      <c r="B62" t="s">
        <v>73</v>
      </c>
      <c r="C62" s="4">
        <v>21201</v>
      </c>
      <c r="D62" s="4">
        <v>21</v>
      </c>
      <c r="E62" s="4">
        <v>201</v>
      </c>
      <c r="F62" t="s">
        <v>75</v>
      </c>
      <c r="G62" s="4" t="s">
        <v>74</v>
      </c>
      <c r="H62" s="4" t="s">
        <v>32</v>
      </c>
      <c r="I62" s="4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2330</v>
      </c>
      <c r="P62" s="5">
        <v>0</v>
      </c>
      <c r="Q62" s="5">
        <v>0</v>
      </c>
      <c r="R62" s="5">
        <v>0</v>
      </c>
      <c r="S62" s="5">
        <v>16684</v>
      </c>
      <c r="T62" s="5">
        <v>0</v>
      </c>
      <c r="U62" s="5">
        <v>0</v>
      </c>
      <c r="V62" s="5"/>
      <c r="W62" s="5">
        <v>19014</v>
      </c>
      <c r="X62" s="5">
        <f>SUM(Tabla5[[#This Row],[ENE]:[DIC]])</f>
        <v>19014</v>
      </c>
      <c r="Y62" s="5">
        <f>Tabla5[[#This Row],[TOTAL]]-Tabla5[[#This Row],[comprobación]]</f>
        <v>0</v>
      </c>
    </row>
    <row r="63" spans="1:25">
      <c r="A63" s="4">
        <v>55</v>
      </c>
      <c r="B63" t="s">
        <v>73</v>
      </c>
      <c r="C63" s="4">
        <v>22103</v>
      </c>
      <c r="D63" s="4">
        <v>22</v>
      </c>
      <c r="E63" s="4">
        <v>103</v>
      </c>
      <c r="F63" t="s">
        <v>54</v>
      </c>
      <c r="G63" s="4" t="s">
        <v>74</v>
      </c>
      <c r="H63" s="4" t="s">
        <v>32</v>
      </c>
      <c r="I63" s="4">
        <v>11</v>
      </c>
      <c r="J63" s="5">
        <v>0</v>
      </c>
      <c r="K63" s="5">
        <v>0</v>
      </c>
      <c r="L63" s="5">
        <v>0</v>
      </c>
      <c r="M63" s="5">
        <v>1255</v>
      </c>
      <c r="N63" s="5">
        <v>2978</v>
      </c>
      <c r="O63" s="5">
        <v>0</v>
      </c>
      <c r="P63" s="5">
        <v>0</v>
      </c>
      <c r="Q63" s="5">
        <v>13805</v>
      </c>
      <c r="R63" s="5">
        <v>478</v>
      </c>
      <c r="S63" s="5">
        <v>303</v>
      </c>
      <c r="T63" s="5">
        <v>0</v>
      </c>
      <c r="U63" s="5">
        <v>0</v>
      </c>
      <c r="V63" s="5"/>
      <c r="W63" s="5">
        <v>18819</v>
      </c>
      <c r="X63" s="5">
        <f>SUM(Tabla5[[#This Row],[ENE]:[DIC]])</f>
        <v>18819</v>
      </c>
      <c r="Y63" s="5">
        <f>Tabla5[[#This Row],[TOTAL]]-Tabla5[[#This Row],[comprobación]]</f>
        <v>0</v>
      </c>
    </row>
    <row r="64" spans="1:25">
      <c r="A64" s="4">
        <v>56</v>
      </c>
      <c r="B64" t="s">
        <v>73</v>
      </c>
      <c r="C64" s="4">
        <v>26101</v>
      </c>
      <c r="D64" s="4">
        <v>26</v>
      </c>
      <c r="E64" s="4">
        <v>101</v>
      </c>
      <c r="F64" t="s">
        <v>41</v>
      </c>
      <c r="G64" s="4" t="s">
        <v>74</v>
      </c>
      <c r="H64" s="4" t="s">
        <v>32</v>
      </c>
      <c r="I64" s="4">
        <v>11</v>
      </c>
      <c r="J64" s="5">
        <v>1476</v>
      </c>
      <c r="K64" s="5">
        <v>3303</v>
      </c>
      <c r="L64" s="5">
        <v>2297</v>
      </c>
      <c r="M64" s="5">
        <v>2754</v>
      </c>
      <c r="N64" s="5">
        <v>2379</v>
      </c>
      <c r="O64" s="5">
        <v>1419</v>
      </c>
      <c r="P64" s="5">
        <v>964</v>
      </c>
      <c r="Q64" s="5">
        <v>3522</v>
      </c>
      <c r="R64" s="5">
        <v>4026</v>
      </c>
      <c r="S64" s="5">
        <v>3051</v>
      </c>
      <c r="T64" s="5">
        <v>2026</v>
      </c>
      <c r="U64" s="5">
        <v>3090</v>
      </c>
      <c r="V64" s="5"/>
      <c r="W64" s="5">
        <v>30307</v>
      </c>
      <c r="X64" s="5">
        <f>SUM(Tabla5[[#This Row],[ENE]:[DIC]])</f>
        <v>30307</v>
      </c>
      <c r="Y64" s="5">
        <f>Tabla5[[#This Row],[TOTAL]]-Tabla5[[#This Row],[comprobación]]</f>
        <v>0</v>
      </c>
    </row>
    <row r="65" spans="1:25">
      <c r="A65" s="4">
        <v>57</v>
      </c>
      <c r="B65" t="s">
        <v>73</v>
      </c>
      <c r="C65" s="4">
        <v>29201</v>
      </c>
      <c r="D65" s="4">
        <v>29</v>
      </c>
      <c r="E65" s="4">
        <v>201</v>
      </c>
      <c r="F65" t="s">
        <v>76</v>
      </c>
      <c r="G65" s="4" t="s">
        <v>74</v>
      </c>
      <c r="H65" s="4" t="s">
        <v>32</v>
      </c>
      <c r="I65" s="4">
        <v>11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3225</v>
      </c>
      <c r="U65" s="5">
        <v>0</v>
      </c>
      <c r="V65" s="5"/>
      <c r="W65" s="5">
        <v>3225</v>
      </c>
      <c r="X65" s="5">
        <f>SUM(Tabla5[[#This Row],[ENE]:[DIC]])</f>
        <v>3225</v>
      </c>
      <c r="Y65" s="5">
        <f>Tabla5[[#This Row],[TOTAL]]-Tabla5[[#This Row],[comprobación]]</f>
        <v>0</v>
      </c>
    </row>
    <row r="66" spans="1:25">
      <c r="A66" s="4">
        <v>58</v>
      </c>
      <c r="B66" t="s">
        <v>73</v>
      </c>
      <c r="C66" s="4">
        <v>29401</v>
      </c>
      <c r="D66" s="4">
        <v>29</v>
      </c>
      <c r="E66" s="4">
        <v>401</v>
      </c>
      <c r="F66" t="s">
        <v>55</v>
      </c>
      <c r="G66" s="4" t="s">
        <v>74</v>
      </c>
      <c r="H66" s="4" t="s">
        <v>32</v>
      </c>
      <c r="I66" s="4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/>
      <c r="W66" s="5">
        <v>0</v>
      </c>
      <c r="X66" s="5">
        <f>SUM(Tabla5[[#This Row],[ENE]:[DIC]])</f>
        <v>0</v>
      </c>
      <c r="Y66" s="5">
        <f>Tabla5[[#This Row],[TOTAL]]-Tabla5[[#This Row],[comprobación]]</f>
        <v>0</v>
      </c>
    </row>
    <row r="67" spans="1:25">
      <c r="A67" s="4">
        <v>59</v>
      </c>
      <c r="B67" t="s">
        <v>73</v>
      </c>
      <c r="C67" s="4">
        <v>29901</v>
      </c>
      <c r="D67" s="4">
        <v>29</v>
      </c>
      <c r="E67" s="4">
        <v>901</v>
      </c>
      <c r="F67" t="s">
        <v>42</v>
      </c>
      <c r="G67" s="4" t="s">
        <v>74</v>
      </c>
      <c r="H67" s="4" t="s">
        <v>32</v>
      </c>
      <c r="I67" s="4">
        <v>11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1903</v>
      </c>
      <c r="U67" s="5">
        <v>515</v>
      </c>
      <c r="V67" s="5"/>
      <c r="W67" s="5">
        <v>2418</v>
      </c>
      <c r="X67" s="5">
        <f>SUM(Tabla5[[#This Row],[ENE]:[DIC]])</f>
        <v>2418</v>
      </c>
      <c r="Y67" s="5">
        <f>Tabla5[[#This Row],[TOTAL]]-Tabla5[[#This Row],[comprobación]]</f>
        <v>0</v>
      </c>
    </row>
    <row r="68" spans="1:25">
      <c r="A68" s="4">
        <v>60</v>
      </c>
      <c r="B68" t="s">
        <v>73</v>
      </c>
      <c r="C68" s="4">
        <v>31801</v>
      </c>
      <c r="D68" s="4">
        <v>31</v>
      </c>
      <c r="E68" s="4">
        <v>801</v>
      </c>
      <c r="F68" t="s">
        <v>58</v>
      </c>
      <c r="G68" s="4" t="s">
        <v>74</v>
      </c>
      <c r="H68" s="4" t="s">
        <v>32</v>
      </c>
      <c r="I68" s="4">
        <v>11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2500</v>
      </c>
      <c r="Q68" s="5">
        <v>0</v>
      </c>
      <c r="R68" s="5">
        <v>0</v>
      </c>
      <c r="S68" s="5">
        <v>2500</v>
      </c>
      <c r="T68" s="5">
        <v>0</v>
      </c>
      <c r="U68" s="5">
        <v>0</v>
      </c>
      <c r="V68" s="5"/>
      <c r="W68" s="5">
        <v>5000</v>
      </c>
      <c r="X68" s="5">
        <f>SUM(Tabla5[[#This Row],[ENE]:[DIC]])</f>
        <v>5000</v>
      </c>
      <c r="Y68" s="5">
        <f>Tabla5[[#This Row],[TOTAL]]-Tabla5[[#This Row],[comprobación]]</f>
        <v>0</v>
      </c>
    </row>
    <row r="69" spans="1:25">
      <c r="A69" s="4">
        <v>61</v>
      </c>
      <c r="B69" t="s">
        <v>73</v>
      </c>
      <c r="C69" s="4">
        <v>35102</v>
      </c>
      <c r="D69" s="4">
        <v>35</v>
      </c>
      <c r="E69" s="4">
        <v>102</v>
      </c>
      <c r="F69" t="s">
        <v>62</v>
      </c>
      <c r="G69" s="4" t="s">
        <v>74</v>
      </c>
      <c r="H69" s="4" t="s">
        <v>32</v>
      </c>
      <c r="I69" s="4">
        <v>11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/>
      <c r="W69" s="5">
        <v>0</v>
      </c>
      <c r="X69" s="5">
        <f>SUM(Tabla5[[#This Row],[ENE]:[DIC]])</f>
        <v>0</v>
      </c>
      <c r="Y69" s="5">
        <f>Tabla5[[#This Row],[TOTAL]]-Tabla5[[#This Row],[comprobación]]</f>
        <v>0</v>
      </c>
    </row>
    <row r="70" spans="1:25">
      <c r="A70" s="4">
        <v>62</v>
      </c>
      <c r="B70" t="s">
        <v>73</v>
      </c>
      <c r="C70" s="4">
        <v>35501</v>
      </c>
      <c r="D70" s="4">
        <v>35</v>
      </c>
      <c r="E70" s="4">
        <v>501</v>
      </c>
      <c r="F70" t="s">
        <v>63</v>
      </c>
      <c r="G70" s="4" t="s">
        <v>74</v>
      </c>
      <c r="H70" s="4" t="s">
        <v>32</v>
      </c>
      <c r="I70" s="4">
        <v>11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/>
      <c r="W70" s="5">
        <v>0</v>
      </c>
      <c r="X70" s="5">
        <f>SUM(Tabla5[[#This Row],[ENE]:[DIC]])</f>
        <v>0</v>
      </c>
      <c r="Y70" s="5">
        <f>Tabla5[[#This Row],[TOTAL]]-Tabla5[[#This Row],[comprobación]]</f>
        <v>0</v>
      </c>
    </row>
    <row r="71" spans="1:25">
      <c r="A71" s="4">
        <v>63</v>
      </c>
      <c r="B71" t="s">
        <v>73</v>
      </c>
      <c r="C71" s="4">
        <v>37501</v>
      </c>
      <c r="D71" s="4">
        <v>37</v>
      </c>
      <c r="E71" s="4">
        <v>501</v>
      </c>
      <c r="F71" t="s">
        <v>77</v>
      </c>
      <c r="G71" s="4" t="s">
        <v>74</v>
      </c>
      <c r="H71" s="4" t="s">
        <v>32</v>
      </c>
      <c r="I71" s="4">
        <v>11</v>
      </c>
      <c r="J71" s="5">
        <v>116</v>
      </c>
      <c r="K71" s="5">
        <v>0</v>
      </c>
      <c r="L71" s="5">
        <v>226</v>
      </c>
      <c r="M71" s="5">
        <v>0</v>
      </c>
      <c r="N71" s="5">
        <v>0</v>
      </c>
      <c r="O71" s="5">
        <v>0</v>
      </c>
      <c r="P71" s="5">
        <v>756</v>
      </c>
      <c r="Q71" s="5">
        <v>449</v>
      </c>
      <c r="R71" s="5">
        <v>0</v>
      </c>
      <c r="S71" s="5">
        <v>485</v>
      </c>
      <c r="T71" s="5">
        <v>0</v>
      </c>
      <c r="U71" s="5">
        <v>0</v>
      </c>
      <c r="V71" s="5"/>
      <c r="W71" s="5">
        <v>2032</v>
      </c>
      <c r="X71" s="5">
        <f>SUM(Tabla5[[#This Row],[ENE]:[DIC]])</f>
        <v>2032</v>
      </c>
      <c r="Y71" s="5">
        <f>Tabla5[[#This Row],[TOTAL]]-Tabla5[[#This Row],[comprobación]]</f>
        <v>0</v>
      </c>
    </row>
    <row r="72" spans="1:25">
      <c r="A72" s="4">
        <v>64</v>
      </c>
      <c r="B72" t="s">
        <v>73</v>
      </c>
      <c r="C72" s="4">
        <v>38101</v>
      </c>
      <c r="D72" s="4">
        <v>38</v>
      </c>
      <c r="E72" s="4">
        <v>101</v>
      </c>
      <c r="F72" t="s">
        <v>43</v>
      </c>
      <c r="G72" s="4" t="s">
        <v>74</v>
      </c>
      <c r="H72" s="4" t="s">
        <v>32</v>
      </c>
      <c r="I72" s="4">
        <v>11</v>
      </c>
      <c r="J72" s="5">
        <v>0</v>
      </c>
      <c r="K72" s="5">
        <v>4803</v>
      </c>
      <c r="L72" s="5">
        <v>2060</v>
      </c>
      <c r="M72" s="5">
        <v>2411</v>
      </c>
      <c r="N72" s="5">
        <v>2461</v>
      </c>
      <c r="O72" s="5">
        <v>265</v>
      </c>
      <c r="P72" s="5">
        <v>0</v>
      </c>
      <c r="Q72" s="5">
        <v>1941</v>
      </c>
      <c r="R72" s="5">
        <v>0</v>
      </c>
      <c r="S72" s="5">
        <v>0</v>
      </c>
      <c r="T72" s="5">
        <v>1742</v>
      </c>
      <c r="U72" s="5">
        <v>1742</v>
      </c>
      <c r="V72" s="5"/>
      <c r="W72" s="5">
        <v>17425</v>
      </c>
      <c r="X72" s="5">
        <f>SUM(Tabla5[[#This Row],[ENE]:[DIC]])</f>
        <v>17425</v>
      </c>
      <c r="Y72" s="5">
        <f>Tabla5[[#This Row],[TOTAL]]-Tabla5[[#This Row],[comprobación]]</f>
        <v>0</v>
      </c>
    </row>
    <row r="73" spans="1:25">
      <c r="A73" s="4">
        <v>65</v>
      </c>
      <c r="B73" t="s">
        <v>73</v>
      </c>
      <c r="C73" s="4">
        <v>38102</v>
      </c>
      <c r="D73" s="4">
        <v>38</v>
      </c>
      <c r="E73" s="4">
        <v>102</v>
      </c>
      <c r="F73" t="s">
        <v>78</v>
      </c>
      <c r="G73" s="4" t="s">
        <v>74</v>
      </c>
      <c r="H73" s="4" t="s">
        <v>32</v>
      </c>
      <c r="I73" s="4">
        <v>11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/>
      <c r="W73" s="5">
        <v>0</v>
      </c>
      <c r="X73" s="5">
        <f>SUM(Tabla5[[#This Row],[ENE]:[DIC]])</f>
        <v>0</v>
      </c>
      <c r="Y73" s="5">
        <f>Tabla5[[#This Row],[TOTAL]]-Tabla5[[#This Row],[comprobación]]</f>
        <v>0</v>
      </c>
    </row>
    <row r="74" spans="1:25">
      <c r="A74" s="4">
        <v>66</v>
      </c>
      <c r="B74" t="s">
        <v>73</v>
      </c>
      <c r="C74" s="4">
        <v>38103</v>
      </c>
      <c r="D74" s="4">
        <v>38</v>
      </c>
      <c r="E74" s="4">
        <v>103</v>
      </c>
      <c r="F74" t="s">
        <v>64</v>
      </c>
      <c r="G74" s="4" t="s">
        <v>74</v>
      </c>
      <c r="H74" s="4" t="s">
        <v>32</v>
      </c>
      <c r="I74" s="4">
        <v>11</v>
      </c>
      <c r="J74" s="5">
        <v>1971</v>
      </c>
      <c r="K74" s="5">
        <v>0</v>
      </c>
      <c r="L74" s="5">
        <v>0</v>
      </c>
      <c r="M74" s="5">
        <v>890</v>
      </c>
      <c r="N74" s="5">
        <v>0</v>
      </c>
      <c r="O74" s="5">
        <v>3179</v>
      </c>
      <c r="P74" s="5">
        <v>1338</v>
      </c>
      <c r="Q74" s="5">
        <v>0</v>
      </c>
      <c r="R74" s="5">
        <v>2518</v>
      </c>
      <c r="S74" s="5">
        <v>3959</v>
      </c>
      <c r="T74" s="5">
        <v>0</v>
      </c>
      <c r="U74" s="5">
        <v>0</v>
      </c>
      <c r="V74" s="5"/>
      <c r="W74" s="5">
        <v>13855</v>
      </c>
      <c r="X74" s="5">
        <f>SUM(Tabla5[[#This Row],[ENE]:[DIC]])</f>
        <v>13855</v>
      </c>
      <c r="Y74" s="5">
        <f>Tabla5[[#This Row],[TOTAL]]-Tabla5[[#This Row],[comprobación]]</f>
        <v>0</v>
      </c>
    </row>
    <row r="75" spans="1:25">
      <c r="A75" s="4">
        <v>67</v>
      </c>
      <c r="B75" t="s">
        <v>73</v>
      </c>
      <c r="C75" s="4">
        <v>38217</v>
      </c>
      <c r="D75" s="4">
        <v>38</v>
      </c>
      <c r="E75" s="4">
        <v>217</v>
      </c>
      <c r="F75" t="s">
        <v>79</v>
      </c>
      <c r="G75" s="4" t="s">
        <v>74</v>
      </c>
      <c r="H75" s="4" t="s">
        <v>32</v>
      </c>
      <c r="I75" s="4">
        <v>11</v>
      </c>
      <c r="J75" s="5">
        <v>0</v>
      </c>
      <c r="K75" s="5">
        <v>0</v>
      </c>
      <c r="L75" s="5">
        <v>13919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/>
      <c r="W75" s="5">
        <v>13919</v>
      </c>
      <c r="X75" s="5">
        <f>SUM(Tabla5[[#This Row],[ENE]:[DIC]])</f>
        <v>13919</v>
      </c>
      <c r="Y75" s="5">
        <f>Tabla5[[#This Row],[TOTAL]]-Tabla5[[#This Row],[comprobación]]</f>
        <v>0</v>
      </c>
    </row>
    <row r="76" spans="1:25">
      <c r="A76" s="4">
        <v>68</v>
      </c>
      <c r="B76" t="s">
        <v>80</v>
      </c>
      <c r="C76" s="4">
        <v>44105</v>
      </c>
      <c r="D76" s="4">
        <v>44</v>
      </c>
      <c r="E76" s="4">
        <v>105</v>
      </c>
      <c r="F76" t="s">
        <v>66</v>
      </c>
      <c r="G76" s="7" t="s">
        <v>81</v>
      </c>
      <c r="H76" s="4" t="s">
        <v>32</v>
      </c>
      <c r="I76" s="4">
        <v>11</v>
      </c>
      <c r="J76" s="5">
        <v>11462</v>
      </c>
      <c r="K76" s="5">
        <v>460</v>
      </c>
      <c r="L76" s="5">
        <v>9990</v>
      </c>
      <c r="M76" s="5">
        <v>5386</v>
      </c>
      <c r="N76" s="5">
        <v>11010</v>
      </c>
      <c r="O76" s="5">
        <v>5829</v>
      </c>
      <c r="P76" s="5">
        <v>0</v>
      </c>
      <c r="Q76" s="5">
        <v>11692</v>
      </c>
      <c r="R76" s="5">
        <v>0</v>
      </c>
      <c r="S76" s="5">
        <v>5493</v>
      </c>
      <c r="T76" s="5">
        <v>0</v>
      </c>
      <c r="U76" s="5">
        <v>0</v>
      </c>
      <c r="V76" s="5"/>
      <c r="W76" s="5">
        <v>61322</v>
      </c>
      <c r="X76" s="5">
        <f>SUM(Tabla5[[#This Row],[ENE]:[DIC]])</f>
        <v>61322</v>
      </c>
      <c r="Y76" s="5">
        <f>Tabla5[[#This Row],[TOTAL]]-Tabla5[[#This Row],[comprobación]]</f>
        <v>0</v>
      </c>
    </row>
    <row r="77" spans="1:25">
      <c r="A77" s="4">
        <v>69</v>
      </c>
      <c r="B77" t="s">
        <v>73</v>
      </c>
      <c r="C77" s="4">
        <v>44118</v>
      </c>
      <c r="D77" s="4">
        <v>44</v>
      </c>
      <c r="E77" s="4">
        <v>118</v>
      </c>
      <c r="F77" t="s">
        <v>82</v>
      </c>
      <c r="G77" s="4" t="s">
        <v>74</v>
      </c>
      <c r="H77" s="4" t="s">
        <v>32</v>
      </c>
      <c r="I77" s="4">
        <v>11</v>
      </c>
      <c r="J77" s="5">
        <v>65920</v>
      </c>
      <c r="K77" s="5">
        <v>65920</v>
      </c>
      <c r="L77" s="5">
        <v>65920</v>
      </c>
      <c r="M77" s="5">
        <v>131840</v>
      </c>
      <c r="N77" s="5">
        <v>0</v>
      </c>
      <c r="O77" s="5">
        <v>67980</v>
      </c>
      <c r="P77" s="5">
        <v>67980</v>
      </c>
      <c r="Q77" s="5">
        <v>67980</v>
      </c>
      <c r="R77" s="5">
        <v>67980</v>
      </c>
      <c r="S77" s="5">
        <v>67980</v>
      </c>
      <c r="T77" s="5">
        <v>0</v>
      </c>
      <c r="U77" s="5">
        <v>0</v>
      </c>
      <c r="V77" s="5"/>
      <c r="W77" s="5">
        <v>669500</v>
      </c>
      <c r="X77" s="5">
        <f>SUM(Tabla5[[#This Row],[ENE]:[DIC]])</f>
        <v>669500</v>
      </c>
      <c r="Y77" s="5">
        <f>Tabla5[[#This Row],[TOTAL]]-Tabla5[[#This Row],[comprobación]]</f>
        <v>0</v>
      </c>
    </row>
    <row r="78" spans="1:25">
      <c r="A78" s="4">
        <v>70</v>
      </c>
      <c r="B78" t="s">
        <v>83</v>
      </c>
      <c r="C78" s="4">
        <v>11301</v>
      </c>
      <c r="D78" s="4">
        <v>11</v>
      </c>
      <c r="E78" s="4">
        <v>301</v>
      </c>
      <c r="F78" t="s">
        <v>36</v>
      </c>
      <c r="G78" s="4" t="s">
        <v>84</v>
      </c>
      <c r="H78" s="4" t="s">
        <v>32</v>
      </c>
      <c r="I78" s="4">
        <v>11</v>
      </c>
      <c r="J78" s="5">
        <v>22105</v>
      </c>
      <c r="K78" s="5">
        <v>22105</v>
      </c>
      <c r="L78" s="5">
        <v>22105</v>
      </c>
      <c r="M78" s="5">
        <v>22105</v>
      </c>
      <c r="N78" s="5">
        <v>22105</v>
      </c>
      <c r="O78" s="5">
        <v>22105</v>
      </c>
      <c r="P78" s="5">
        <v>22105</v>
      </c>
      <c r="Q78" s="5">
        <v>22105</v>
      </c>
      <c r="R78" s="5">
        <v>22105</v>
      </c>
      <c r="S78" s="5">
        <v>22105</v>
      </c>
      <c r="T78" s="5">
        <v>22105</v>
      </c>
      <c r="U78" s="6">
        <v>22108</v>
      </c>
      <c r="V78" s="5"/>
      <c r="W78" s="5">
        <v>265263</v>
      </c>
      <c r="X78" s="5">
        <f>SUM(Tabla5[[#This Row],[ENE]:[DIC]])</f>
        <v>265263</v>
      </c>
      <c r="Y78" s="5">
        <f>Tabla5[[#This Row],[TOTAL]]-Tabla5[[#This Row],[comprobación]]</f>
        <v>0</v>
      </c>
    </row>
    <row r="79" spans="1:25">
      <c r="A79" s="4">
        <v>71</v>
      </c>
      <c r="B79" t="s">
        <v>83</v>
      </c>
      <c r="C79" s="4">
        <v>13201</v>
      </c>
      <c r="D79" s="4">
        <v>13</v>
      </c>
      <c r="E79" s="4">
        <v>201</v>
      </c>
      <c r="F79" t="s">
        <v>33</v>
      </c>
      <c r="G79" s="4" t="s">
        <v>84</v>
      </c>
      <c r="H79" s="4" t="s">
        <v>32</v>
      </c>
      <c r="I79" s="4">
        <v>11</v>
      </c>
      <c r="J79" s="5">
        <v>0</v>
      </c>
      <c r="K79" s="5">
        <v>0</v>
      </c>
      <c r="L79" s="5">
        <v>9227</v>
      </c>
      <c r="M79" s="5">
        <v>0</v>
      </c>
      <c r="N79" s="5">
        <v>0</v>
      </c>
      <c r="O79" s="5">
        <v>4656</v>
      </c>
      <c r="P79" s="5">
        <v>0</v>
      </c>
      <c r="Q79" s="5">
        <v>0</v>
      </c>
      <c r="R79" s="5">
        <v>0</v>
      </c>
      <c r="S79" s="5">
        <v>4572</v>
      </c>
      <c r="T79" s="5">
        <v>0</v>
      </c>
      <c r="U79" s="5">
        <v>9227</v>
      </c>
      <c r="V79" s="5"/>
      <c r="W79" s="5">
        <v>27682</v>
      </c>
      <c r="X79" s="5">
        <f>SUM(Tabla5[[#This Row],[ENE]:[DIC]])</f>
        <v>27682</v>
      </c>
      <c r="Y79" s="5">
        <f>Tabla5[[#This Row],[TOTAL]]-Tabla5[[#This Row],[comprobación]]</f>
        <v>0</v>
      </c>
    </row>
    <row r="80" spans="1:25">
      <c r="A80" s="4">
        <v>72</v>
      </c>
      <c r="B80" t="s">
        <v>83</v>
      </c>
      <c r="C80" s="4">
        <v>13203</v>
      </c>
      <c r="D80" s="4">
        <v>13</v>
      </c>
      <c r="E80" s="4">
        <v>203</v>
      </c>
      <c r="F80" t="s">
        <v>34</v>
      </c>
      <c r="G80" s="4" t="s">
        <v>84</v>
      </c>
      <c r="H80" s="4" t="s">
        <v>32</v>
      </c>
      <c r="I80" s="4">
        <v>11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12214</v>
      </c>
      <c r="T80" s="5">
        <v>0</v>
      </c>
      <c r="U80" s="5">
        <v>28186</v>
      </c>
      <c r="V80" s="5"/>
      <c r="W80" s="5">
        <v>40400</v>
      </c>
      <c r="X80" s="5">
        <f>SUM(Tabla5[[#This Row],[ENE]:[DIC]])</f>
        <v>40400</v>
      </c>
      <c r="Y80" s="5">
        <f>Tabla5[[#This Row],[TOTAL]]-Tabla5[[#This Row],[comprobación]]</f>
        <v>0</v>
      </c>
    </row>
    <row r="81" spans="1:25">
      <c r="A81" s="4">
        <v>73</v>
      </c>
      <c r="B81" t="s">
        <v>83</v>
      </c>
      <c r="C81" s="4">
        <v>13401</v>
      </c>
      <c r="D81" s="4">
        <v>13</v>
      </c>
      <c r="E81" s="4">
        <v>401</v>
      </c>
      <c r="F81" t="s">
        <v>48</v>
      </c>
      <c r="G81" s="4" t="s">
        <v>84</v>
      </c>
      <c r="H81" s="4" t="s">
        <v>32</v>
      </c>
      <c r="I81" s="4">
        <v>11</v>
      </c>
      <c r="J81" s="5">
        <v>8440</v>
      </c>
      <c r="K81" s="5">
        <v>8440</v>
      </c>
      <c r="L81" s="5">
        <v>8440</v>
      </c>
      <c r="M81" s="5">
        <v>8967</v>
      </c>
      <c r="N81" s="5">
        <v>9495</v>
      </c>
      <c r="O81" s="5">
        <v>9495</v>
      </c>
      <c r="P81" s="5">
        <v>14928</v>
      </c>
      <c r="Q81" s="5">
        <v>9495</v>
      </c>
      <c r="R81" s="5">
        <v>0</v>
      </c>
      <c r="S81" s="5">
        <v>0</v>
      </c>
      <c r="T81" s="5">
        <v>0</v>
      </c>
      <c r="U81" s="5">
        <v>0</v>
      </c>
      <c r="V81" s="5"/>
      <c r="W81" s="5">
        <v>77700</v>
      </c>
      <c r="X81" s="5">
        <f>SUM(Tabla5[[#This Row],[ENE]:[DIC]])</f>
        <v>77700</v>
      </c>
      <c r="Y81" s="5">
        <f>Tabla5[[#This Row],[TOTAL]]-Tabla5[[#This Row],[comprobación]]</f>
        <v>0</v>
      </c>
    </row>
    <row r="82" spans="1:25">
      <c r="A82" s="4">
        <v>74</v>
      </c>
      <c r="B82" t="s">
        <v>83</v>
      </c>
      <c r="C82" s="4">
        <v>15404</v>
      </c>
      <c r="D82" s="4">
        <v>15</v>
      </c>
      <c r="E82" s="4">
        <v>404</v>
      </c>
      <c r="F82" t="s">
        <v>49</v>
      </c>
      <c r="G82" s="4" t="s">
        <v>84</v>
      </c>
      <c r="H82" s="4" t="s">
        <v>32</v>
      </c>
      <c r="I82" s="4">
        <v>11</v>
      </c>
      <c r="J82" s="5">
        <v>0</v>
      </c>
      <c r="K82" s="5">
        <v>0</v>
      </c>
      <c r="L82" s="5">
        <v>0</v>
      </c>
      <c r="M82" s="5">
        <v>998</v>
      </c>
      <c r="N82" s="5">
        <v>1161</v>
      </c>
      <c r="O82" s="5">
        <v>843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/>
      <c r="W82" s="5">
        <v>3002</v>
      </c>
      <c r="X82" s="5">
        <f>SUM(Tabla5[[#This Row],[ENE]:[DIC]])</f>
        <v>3002</v>
      </c>
      <c r="Y82" s="5">
        <f>Tabla5[[#This Row],[TOTAL]]-Tabla5[[#This Row],[comprobación]]</f>
        <v>0</v>
      </c>
    </row>
    <row r="83" spans="1:25">
      <c r="A83" s="4">
        <v>75</v>
      </c>
      <c r="B83" t="s">
        <v>83</v>
      </c>
      <c r="C83" s="4">
        <v>15405</v>
      </c>
      <c r="D83" s="4">
        <v>15</v>
      </c>
      <c r="E83" s="4">
        <v>405</v>
      </c>
      <c r="F83" t="s">
        <v>50</v>
      </c>
      <c r="G83" s="4" t="s">
        <v>84</v>
      </c>
      <c r="H83" s="4" t="s">
        <v>32</v>
      </c>
      <c r="I83" s="4">
        <v>11</v>
      </c>
      <c r="J83" s="5">
        <v>0</v>
      </c>
      <c r="K83" s="5">
        <v>0</v>
      </c>
      <c r="L83" s="5">
        <v>0</v>
      </c>
      <c r="M83" s="5">
        <v>733</v>
      </c>
      <c r="N83" s="5">
        <v>733</v>
      </c>
      <c r="O83" s="5">
        <v>733</v>
      </c>
      <c r="P83" s="5">
        <v>1552</v>
      </c>
      <c r="Q83" s="5">
        <v>0</v>
      </c>
      <c r="R83" s="5">
        <v>733</v>
      </c>
      <c r="S83" s="5">
        <v>0</v>
      </c>
      <c r="T83" s="5">
        <v>0</v>
      </c>
      <c r="U83" s="5">
        <v>0</v>
      </c>
      <c r="V83" s="5"/>
      <c r="W83" s="5">
        <v>4484</v>
      </c>
      <c r="X83" s="5">
        <f>SUM(Tabla5[[#This Row],[ENE]:[DIC]])</f>
        <v>4484</v>
      </c>
      <c r="Y83" s="5">
        <f>Tabla5[[#This Row],[TOTAL]]-Tabla5[[#This Row],[comprobación]]</f>
        <v>0</v>
      </c>
    </row>
    <row r="84" spans="1:25">
      <c r="A84" s="4">
        <v>76</v>
      </c>
      <c r="B84" t="s">
        <v>83</v>
      </c>
      <c r="C84" s="4">
        <v>15408</v>
      </c>
      <c r="D84" s="4">
        <v>15</v>
      </c>
      <c r="E84" s="4">
        <v>408</v>
      </c>
      <c r="F84" t="s">
        <v>38</v>
      </c>
      <c r="G84" s="4" t="s">
        <v>84</v>
      </c>
      <c r="H84" s="4" t="s">
        <v>32</v>
      </c>
      <c r="I84" s="4">
        <v>11</v>
      </c>
      <c r="J84" s="5">
        <v>3479</v>
      </c>
      <c r="K84" s="5">
        <v>4006</v>
      </c>
      <c r="L84" s="5">
        <v>4702</v>
      </c>
      <c r="M84" s="5">
        <v>4006</v>
      </c>
      <c r="N84" s="5">
        <v>4006</v>
      </c>
      <c r="O84" s="5">
        <v>5001</v>
      </c>
      <c r="P84" s="5">
        <v>56161</v>
      </c>
      <c r="Q84" s="5">
        <v>4006</v>
      </c>
      <c r="R84" s="5">
        <v>3444</v>
      </c>
      <c r="S84" s="5">
        <v>3635</v>
      </c>
      <c r="T84" s="5">
        <v>3555</v>
      </c>
      <c r="U84" s="5">
        <v>3556</v>
      </c>
      <c r="V84" s="5"/>
      <c r="W84" s="5">
        <v>99557</v>
      </c>
      <c r="X84" s="5">
        <f>SUM(Tabla5[[#This Row],[ENE]:[DIC]])</f>
        <v>99557</v>
      </c>
      <c r="Y84" s="5">
        <f>Tabla5[[#This Row],[TOTAL]]-Tabla5[[#This Row],[comprobación]]</f>
        <v>0</v>
      </c>
    </row>
    <row r="85" spans="1:25">
      <c r="A85" s="4">
        <v>77</v>
      </c>
      <c r="B85" t="s">
        <v>83</v>
      </c>
      <c r="C85" s="4">
        <v>21101</v>
      </c>
      <c r="D85" s="4">
        <v>21</v>
      </c>
      <c r="E85" s="4">
        <v>101</v>
      </c>
      <c r="F85" t="s">
        <v>39</v>
      </c>
      <c r="G85" s="4" t="s">
        <v>84</v>
      </c>
      <c r="H85" s="4" t="s">
        <v>32</v>
      </c>
      <c r="I85" s="4">
        <v>11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/>
      <c r="W85" s="5">
        <v>0</v>
      </c>
      <c r="X85" s="5">
        <f>SUM(Tabla5[[#This Row],[ENE]:[DIC]])</f>
        <v>0</v>
      </c>
      <c r="Y85" s="5">
        <f>Tabla5[[#This Row],[TOTAL]]-Tabla5[[#This Row],[comprobación]]</f>
        <v>0</v>
      </c>
    </row>
    <row r="86" spans="1:25">
      <c r="A86" s="4">
        <v>78</v>
      </c>
      <c r="B86" t="s">
        <v>83</v>
      </c>
      <c r="C86" s="4">
        <v>26101</v>
      </c>
      <c r="D86" s="4">
        <v>26</v>
      </c>
      <c r="E86" s="4">
        <v>101</v>
      </c>
      <c r="F86" t="s">
        <v>41</v>
      </c>
      <c r="G86" s="4" t="s">
        <v>84</v>
      </c>
      <c r="H86" s="4" t="s">
        <v>32</v>
      </c>
      <c r="I86" s="4">
        <v>11</v>
      </c>
      <c r="J86" s="5">
        <v>1482</v>
      </c>
      <c r="K86" s="5">
        <v>1452</v>
      </c>
      <c r="L86" s="5">
        <v>459</v>
      </c>
      <c r="M86" s="5">
        <v>1382</v>
      </c>
      <c r="N86" s="5">
        <v>558</v>
      </c>
      <c r="O86" s="5">
        <v>0</v>
      </c>
      <c r="P86" s="5">
        <v>1059</v>
      </c>
      <c r="Q86" s="5">
        <v>1169</v>
      </c>
      <c r="R86" s="5">
        <v>1010</v>
      </c>
      <c r="S86" s="5">
        <v>1320</v>
      </c>
      <c r="T86" s="5">
        <v>0</v>
      </c>
      <c r="U86" s="5">
        <v>0</v>
      </c>
      <c r="V86" s="5"/>
      <c r="W86" s="5">
        <v>9891</v>
      </c>
      <c r="X86" s="5">
        <f>SUM(Tabla5[[#This Row],[ENE]:[DIC]])</f>
        <v>9891</v>
      </c>
      <c r="Y86" s="5">
        <f>Tabla5[[#This Row],[TOTAL]]-Tabla5[[#This Row],[comprobación]]</f>
        <v>0</v>
      </c>
    </row>
    <row r="87" spans="1:25">
      <c r="A87" s="4">
        <v>79</v>
      </c>
      <c r="B87" t="s">
        <v>83</v>
      </c>
      <c r="C87" s="4">
        <v>29901</v>
      </c>
      <c r="D87" s="4">
        <v>29</v>
      </c>
      <c r="E87" s="4">
        <v>901</v>
      </c>
      <c r="F87" t="s">
        <v>42</v>
      </c>
      <c r="G87" s="4" t="s">
        <v>84</v>
      </c>
      <c r="H87" s="4" t="s">
        <v>32</v>
      </c>
      <c r="I87" s="4">
        <v>11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/>
      <c r="W87" s="5">
        <v>0</v>
      </c>
      <c r="X87" s="5">
        <f>SUM(Tabla5[[#This Row],[ENE]:[DIC]])</f>
        <v>0</v>
      </c>
      <c r="Y87" s="5">
        <f>Tabla5[[#This Row],[TOTAL]]-Tabla5[[#This Row],[comprobación]]</f>
        <v>0</v>
      </c>
    </row>
    <row r="88" spans="1:25">
      <c r="A88" s="4">
        <v>80</v>
      </c>
      <c r="B88" t="s">
        <v>83</v>
      </c>
      <c r="C88" s="4">
        <v>31801</v>
      </c>
      <c r="D88" s="4">
        <v>31</v>
      </c>
      <c r="E88" s="4">
        <v>801</v>
      </c>
      <c r="F88" t="s">
        <v>58</v>
      </c>
      <c r="G88" s="4" t="s">
        <v>84</v>
      </c>
      <c r="H88" s="4" t="s">
        <v>32</v>
      </c>
      <c r="I88" s="4">
        <v>11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/>
      <c r="W88" s="5">
        <v>0</v>
      </c>
      <c r="X88" s="5">
        <f>SUM(Tabla5[[#This Row],[ENE]:[DIC]])</f>
        <v>0</v>
      </c>
      <c r="Y88" s="5">
        <f>Tabla5[[#This Row],[TOTAL]]-Tabla5[[#This Row],[comprobación]]</f>
        <v>0</v>
      </c>
    </row>
    <row r="89" spans="1:25">
      <c r="A89" s="4">
        <v>81</v>
      </c>
      <c r="B89" t="s">
        <v>83</v>
      </c>
      <c r="C89" s="4">
        <v>37501</v>
      </c>
      <c r="D89" s="4">
        <v>37</v>
      </c>
      <c r="E89" s="4">
        <v>501</v>
      </c>
      <c r="F89" t="s">
        <v>77</v>
      </c>
      <c r="G89" s="4" t="s">
        <v>84</v>
      </c>
      <c r="H89" s="4" t="s">
        <v>32</v>
      </c>
      <c r="I89" s="4">
        <v>11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/>
      <c r="W89" s="5">
        <v>0</v>
      </c>
      <c r="X89" s="5">
        <f>SUM(Tabla5[[#This Row],[ENE]:[DIC]])</f>
        <v>0</v>
      </c>
      <c r="Y89" s="5">
        <f>Tabla5[[#This Row],[TOTAL]]-Tabla5[[#This Row],[comprobación]]</f>
        <v>0</v>
      </c>
    </row>
    <row r="90" spans="1:25">
      <c r="A90" s="4">
        <v>82</v>
      </c>
      <c r="B90" t="s">
        <v>83</v>
      </c>
      <c r="C90" s="4">
        <v>38101</v>
      </c>
      <c r="D90" s="4">
        <v>38</v>
      </c>
      <c r="E90" s="4">
        <v>101</v>
      </c>
      <c r="F90" t="s">
        <v>43</v>
      </c>
      <c r="G90" s="4" t="s">
        <v>84</v>
      </c>
      <c r="H90" s="4" t="s">
        <v>32</v>
      </c>
      <c r="I90" s="4">
        <v>11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/>
      <c r="W90" s="5">
        <v>0</v>
      </c>
      <c r="X90" s="5">
        <f>SUM(Tabla5[[#This Row],[ENE]:[DIC]])</f>
        <v>0</v>
      </c>
      <c r="Y90" s="5">
        <f>Tabla5[[#This Row],[TOTAL]]-Tabla5[[#This Row],[comprobación]]</f>
        <v>0</v>
      </c>
    </row>
    <row r="91" spans="1:25">
      <c r="A91" s="4">
        <v>83</v>
      </c>
      <c r="B91" t="s">
        <v>85</v>
      </c>
      <c r="C91" s="4">
        <v>11301</v>
      </c>
      <c r="D91" s="4">
        <v>11</v>
      </c>
      <c r="E91" s="4">
        <v>301</v>
      </c>
      <c r="F91" t="s">
        <v>36</v>
      </c>
      <c r="G91" s="4" t="s">
        <v>86</v>
      </c>
      <c r="H91" s="4" t="s">
        <v>32</v>
      </c>
      <c r="I91" s="4">
        <v>11</v>
      </c>
      <c r="J91" s="5">
        <v>41049</v>
      </c>
      <c r="K91" s="5">
        <v>41049</v>
      </c>
      <c r="L91" s="5">
        <v>41049</v>
      </c>
      <c r="M91" s="5">
        <v>41049</v>
      </c>
      <c r="N91" s="5">
        <v>41049</v>
      </c>
      <c r="O91" s="5">
        <v>41049</v>
      </c>
      <c r="P91" s="5">
        <v>41049</v>
      </c>
      <c r="Q91" s="5">
        <v>41049</v>
      </c>
      <c r="R91" s="5">
        <v>41049</v>
      </c>
      <c r="S91" s="5">
        <v>41049</v>
      </c>
      <c r="T91" s="5">
        <v>41049</v>
      </c>
      <c r="U91" s="6">
        <v>41055</v>
      </c>
      <c r="V91" s="5"/>
      <c r="W91" s="5">
        <v>492594</v>
      </c>
      <c r="X91" s="5">
        <f>SUM(Tabla5[[#This Row],[ENE]:[DIC]])</f>
        <v>492594</v>
      </c>
      <c r="Y91" s="5">
        <f>Tabla5[[#This Row],[TOTAL]]-Tabla5[[#This Row],[comprobación]]</f>
        <v>0</v>
      </c>
    </row>
    <row r="92" spans="1:25">
      <c r="A92" s="4">
        <v>84</v>
      </c>
      <c r="B92" t="s">
        <v>85</v>
      </c>
      <c r="C92" s="4">
        <v>13201</v>
      </c>
      <c r="D92" s="4">
        <v>13</v>
      </c>
      <c r="E92" s="4">
        <v>201</v>
      </c>
      <c r="F92" t="s">
        <v>33</v>
      </c>
      <c r="G92" s="4" t="s">
        <v>86</v>
      </c>
      <c r="H92" s="4" t="s">
        <v>32</v>
      </c>
      <c r="I92" s="4">
        <v>11</v>
      </c>
      <c r="J92" s="5">
        <v>0</v>
      </c>
      <c r="K92" s="5">
        <v>0</v>
      </c>
      <c r="L92" s="5">
        <v>14278</v>
      </c>
      <c r="M92" s="5">
        <v>0</v>
      </c>
      <c r="N92" s="5">
        <v>0</v>
      </c>
      <c r="O92" s="5">
        <v>0</v>
      </c>
      <c r="P92" s="5">
        <v>2376</v>
      </c>
      <c r="Q92" s="5">
        <v>0</v>
      </c>
      <c r="R92" s="5">
        <v>0</v>
      </c>
      <c r="S92" s="5">
        <v>11308</v>
      </c>
      <c r="T92" s="5">
        <v>0</v>
      </c>
      <c r="U92" s="5">
        <v>14278</v>
      </c>
      <c r="V92" s="5"/>
      <c r="W92" s="5">
        <v>42240</v>
      </c>
      <c r="X92" s="5">
        <f>SUM(Tabla5[[#This Row],[ENE]:[DIC]])</f>
        <v>42240</v>
      </c>
      <c r="Y92" s="5">
        <f>Tabla5[[#This Row],[TOTAL]]-Tabla5[[#This Row],[comprobación]]</f>
        <v>0</v>
      </c>
    </row>
    <row r="93" spans="1:25">
      <c r="A93" s="4">
        <v>85</v>
      </c>
      <c r="B93" t="s">
        <v>85</v>
      </c>
      <c r="C93" s="4">
        <v>13203</v>
      </c>
      <c r="D93" s="4">
        <v>13</v>
      </c>
      <c r="E93" s="4">
        <v>203</v>
      </c>
      <c r="F93" t="s">
        <v>34</v>
      </c>
      <c r="G93" s="4" t="s">
        <v>86</v>
      </c>
      <c r="H93" s="4" t="s">
        <v>32</v>
      </c>
      <c r="I93" s="4">
        <v>11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8499</v>
      </c>
      <c r="T93" s="5">
        <v>0</v>
      </c>
      <c r="U93" s="5">
        <v>31383</v>
      </c>
      <c r="V93" s="5"/>
      <c r="W93" s="5">
        <v>39882</v>
      </c>
      <c r="X93" s="5">
        <f>SUM(Tabla5[[#This Row],[ENE]:[DIC]])</f>
        <v>39882</v>
      </c>
      <c r="Y93" s="5">
        <f>Tabla5[[#This Row],[TOTAL]]-Tabla5[[#This Row],[comprobación]]</f>
        <v>0</v>
      </c>
    </row>
    <row r="94" spans="1:25">
      <c r="A94" s="4">
        <v>86</v>
      </c>
      <c r="B94" t="s">
        <v>85</v>
      </c>
      <c r="C94" s="4">
        <v>13401</v>
      </c>
      <c r="D94" s="4">
        <v>13</v>
      </c>
      <c r="E94" s="4">
        <v>401</v>
      </c>
      <c r="F94" t="s">
        <v>48</v>
      </c>
      <c r="G94" s="4" t="s">
        <v>86</v>
      </c>
      <c r="H94" s="4" t="s">
        <v>32</v>
      </c>
      <c r="I94" s="4">
        <v>11</v>
      </c>
      <c r="J94" s="5">
        <v>14242</v>
      </c>
      <c r="K94" s="5">
        <v>9495</v>
      </c>
      <c r="L94" s="5">
        <v>9495</v>
      </c>
      <c r="M94" s="5">
        <v>4748</v>
      </c>
      <c r="N94" s="5">
        <v>1413</v>
      </c>
      <c r="O94" s="5">
        <v>0</v>
      </c>
      <c r="P94" s="5">
        <v>369</v>
      </c>
      <c r="Q94" s="5">
        <v>2128</v>
      </c>
      <c r="R94" s="5">
        <v>3546</v>
      </c>
      <c r="S94" s="5">
        <v>5224</v>
      </c>
      <c r="T94" s="5">
        <v>8694</v>
      </c>
      <c r="U94" s="5">
        <v>8695</v>
      </c>
      <c r="V94" s="5"/>
      <c r="W94" s="5">
        <v>68049</v>
      </c>
      <c r="X94" s="5">
        <f>SUM(Tabla5[[#This Row],[ENE]:[DIC]])</f>
        <v>68049</v>
      </c>
      <c r="Y94" s="5">
        <f>Tabla5[[#This Row],[TOTAL]]-Tabla5[[#This Row],[comprobación]]</f>
        <v>0</v>
      </c>
    </row>
    <row r="95" spans="1:25">
      <c r="A95" s="4">
        <v>87</v>
      </c>
      <c r="B95" t="s">
        <v>85</v>
      </c>
      <c r="C95" s="4">
        <v>15401</v>
      </c>
      <c r="D95" s="4">
        <v>15</v>
      </c>
      <c r="E95" s="4">
        <v>401</v>
      </c>
      <c r="F95" t="s">
        <v>87</v>
      </c>
      <c r="G95" s="4" t="s">
        <v>86</v>
      </c>
      <c r="H95" s="4" t="s">
        <v>32</v>
      </c>
      <c r="I95" s="4">
        <v>11</v>
      </c>
      <c r="J95" s="5">
        <v>422</v>
      </c>
      <c r="K95" s="5">
        <v>422</v>
      </c>
      <c r="L95" s="5">
        <v>422</v>
      </c>
      <c r="M95" s="5">
        <v>422</v>
      </c>
      <c r="N95" s="5">
        <v>422</v>
      </c>
      <c r="O95" s="5">
        <v>422</v>
      </c>
      <c r="P95" s="5">
        <v>422</v>
      </c>
      <c r="Q95" s="5">
        <v>422</v>
      </c>
      <c r="R95" s="5">
        <v>422</v>
      </c>
      <c r="S95" s="5">
        <v>422</v>
      </c>
      <c r="T95" s="5">
        <v>422</v>
      </c>
      <c r="U95" s="5">
        <v>422</v>
      </c>
      <c r="V95" s="5"/>
      <c r="W95" s="5">
        <v>5064</v>
      </c>
      <c r="X95" s="5">
        <f>SUM(Tabla5[[#This Row],[ENE]:[DIC]])</f>
        <v>5064</v>
      </c>
      <c r="Y95" s="5">
        <f>Tabla5[[#This Row],[TOTAL]]-Tabla5[[#This Row],[comprobación]]</f>
        <v>0</v>
      </c>
    </row>
    <row r="96" spans="1:25">
      <c r="A96" s="4">
        <v>88</v>
      </c>
      <c r="B96" t="s">
        <v>85</v>
      </c>
      <c r="C96" s="4">
        <v>15404</v>
      </c>
      <c r="D96" s="4">
        <v>15</v>
      </c>
      <c r="E96" s="4">
        <v>404</v>
      </c>
      <c r="F96" t="s">
        <v>49</v>
      </c>
      <c r="G96" s="4" t="s">
        <v>86</v>
      </c>
      <c r="H96" s="4" t="s">
        <v>32</v>
      </c>
      <c r="I96" s="4">
        <v>11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2985</v>
      </c>
      <c r="T96" s="5">
        <v>0</v>
      </c>
      <c r="U96" s="5">
        <v>0</v>
      </c>
      <c r="V96" s="5"/>
      <c r="W96" s="5">
        <v>2985</v>
      </c>
      <c r="X96" s="5">
        <f>SUM(Tabla5[[#This Row],[ENE]:[DIC]])</f>
        <v>2985</v>
      </c>
      <c r="Y96" s="5">
        <f>Tabla5[[#This Row],[TOTAL]]-Tabla5[[#This Row],[comprobación]]</f>
        <v>0</v>
      </c>
    </row>
    <row r="97" spans="1:25">
      <c r="A97" s="4">
        <v>89</v>
      </c>
      <c r="B97" t="s">
        <v>85</v>
      </c>
      <c r="C97" s="4">
        <v>15405</v>
      </c>
      <c r="D97" s="4">
        <v>15</v>
      </c>
      <c r="E97" s="4">
        <v>405</v>
      </c>
      <c r="F97" t="s">
        <v>50</v>
      </c>
      <c r="G97" s="4" t="s">
        <v>86</v>
      </c>
      <c r="H97" s="4" t="s">
        <v>32</v>
      </c>
      <c r="I97" s="4">
        <v>11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/>
      <c r="W97" s="5">
        <v>0</v>
      </c>
      <c r="X97" s="5">
        <f>SUM(Tabla5[[#This Row],[ENE]:[DIC]])</f>
        <v>0</v>
      </c>
      <c r="Y97" s="5">
        <f>Tabla5[[#This Row],[TOTAL]]-Tabla5[[#This Row],[comprobación]]</f>
        <v>0</v>
      </c>
    </row>
    <row r="98" spans="1:25">
      <c r="A98" s="4">
        <v>90</v>
      </c>
      <c r="B98" t="s">
        <v>85</v>
      </c>
      <c r="C98" s="4">
        <v>15408</v>
      </c>
      <c r="D98" s="4">
        <v>15</v>
      </c>
      <c r="E98" s="4">
        <v>408</v>
      </c>
      <c r="F98" t="s">
        <v>38</v>
      </c>
      <c r="G98" s="4" t="s">
        <v>86</v>
      </c>
      <c r="H98" s="4" t="s">
        <v>32</v>
      </c>
      <c r="I98" s="4">
        <v>11</v>
      </c>
      <c r="J98" s="5">
        <v>8649</v>
      </c>
      <c r="K98" s="5">
        <v>7532</v>
      </c>
      <c r="L98" s="5">
        <v>9201</v>
      </c>
      <c r="M98" s="5">
        <v>7534</v>
      </c>
      <c r="N98" s="5">
        <v>7575</v>
      </c>
      <c r="O98" s="5">
        <v>7575</v>
      </c>
      <c r="P98" s="5">
        <v>9116</v>
      </c>
      <c r="Q98" s="5">
        <v>7575</v>
      </c>
      <c r="R98" s="5">
        <v>5516</v>
      </c>
      <c r="S98" s="5">
        <v>9521</v>
      </c>
      <c r="T98" s="5">
        <v>2573</v>
      </c>
      <c r="U98" s="5">
        <v>2575</v>
      </c>
      <c r="V98" s="5"/>
      <c r="W98" s="5">
        <v>84942</v>
      </c>
      <c r="X98" s="5">
        <f>SUM(Tabla5[[#This Row],[ENE]:[DIC]])</f>
        <v>84942</v>
      </c>
      <c r="Y98" s="5">
        <f>Tabla5[[#This Row],[TOTAL]]-Tabla5[[#This Row],[comprobación]]</f>
        <v>0</v>
      </c>
    </row>
    <row r="99" spans="1:25">
      <c r="A99" s="4">
        <v>91</v>
      </c>
      <c r="B99" t="s">
        <v>85</v>
      </c>
      <c r="C99" s="4">
        <v>26101</v>
      </c>
      <c r="D99" s="4">
        <v>26</v>
      </c>
      <c r="E99" s="4">
        <v>101</v>
      </c>
      <c r="F99" t="s">
        <v>41</v>
      </c>
      <c r="G99" s="4" t="s">
        <v>86</v>
      </c>
      <c r="H99" s="4" t="s">
        <v>32</v>
      </c>
      <c r="I99" s="4">
        <v>11</v>
      </c>
      <c r="J99" s="5">
        <v>4140</v>
      </c>
      <c r="K99" s="5">
        <v>4778</v>
      </c>
      <c r="L99" s="5">
        <v>1653</v>
      </c>
      <c r="M99" s="5">
        <v>8324</v>
      </c>
      <c r="N99" s="5">
        <v>4488</v>
      </c>
      <c r="O99" s="5">
        <v>5107</v>
      </c>
      <c r="P99" s="5">
        <v>6347</v>
      </c>
      <c r="Q99" s="5">
        <v>5282</v>
      </c>
      <c r="R99" s="5">
        <v>4148</v>
      </c>
      <c r="S99" s="5">
        <v>7522</v>
      </c>
      <c r="T99" s="5">
        <v>0</v>
      </c>
      <c r="U99" s="5">
        <v>0</v>
      </c>
      <c r="V99" s="5"/>
      <c r="W99" s="5">
        <v>51789</v>
      </c>
      <c r="X99" s="5">
        <f>SUM(Tabla5[[#This Row],[ENE]:[DIC]])</f>
        <v>51789</v>
      </c>
      <c r="Y99" s="5">
        <f>Tabla5[[#This Row],[TOTAL]]-Tabla5[[#This Row],[comprobación]]</f>
        <v>0</v>
      </c>
    </row>
    <row r="100" spans="1:25">
      <c r="A100" s="4">
        <v>92</v>
      </c>
      <c r="B100" t="s">
        <v>85</v>
      </c>
      <c r="C100" s="4">
        <v>29601</v>
      </c>
      <c r="D100" s="4">
        <v>29</v>
      </c>
      <c r="E100" s="4">
        <v>601</v>
      </c>
      <c r="F100" t="s">
        <v>88</v>
      </c>
      <c r="G100" s="4" t="s">
        <v>86</v>
      </c>
      <c r="H100" s="4" t="s">
        <v>32</v>
      </c>
      <c r="I100" s="4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/>
      <c r="W100" s="5">
        <v>0</v>
      </c>
      <c r="X100" s="5">
        <f>SUM(Tabla5[[#This Row],[ENE]:[DIC]])</f>
        <v>0</v>
      </c>
      <c r="Y100" s="5">
        <f>Tabla5[[#This Row],[TOTAL]]-Tabla5[[#This Row],[comprobación]]</f>
        <v>0</v>
      </c>
    </row>
    <row r="101" spans="1:25">
      <c r="A101" s="4">
        <v>93</v>
      </c>
      <c r="B101" t="s">
        <v>85</v>
      </c>
      <c r="C101" s="4">
        <v>29901</v>
      </c>
      <c r="D101" s="4">
        <v>29</v>
      </c>
      <c r="E101" s="4">
        <v>901</v>
      </c>
      <c r="F101" t="s">
        <v>42</v>
      </c>
      <c r="G101" s="4" t="s">
        <v>86</v>
      </c>
      <c r="H101" s="4" t="s">
        <v>32</v>
      </c>
      <c r="I101" s="4">
        <v>11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/>
      <c r="W101" s="5">
        <v>0</v>
      </c>
      <c r="X101" s="5">
        <f>SUM(Tabla5[[#This Row],[ENE]:[DIC]])</f>
        <v>0</v>
      </c>
      <c r="Y101" s="5">
        <f>Tabla5[[#This Row],[TOTAL]]-Tabla5[[#This Row],[comprobación]]</f>
        <v>0</v>
      </c>
    </row>
    <row r="102" spans="1:25">
      <c r="A102" s="4">
        <v>94</v>
      </c>
      <c r="B102" t="s">
        <v>85</v>
      </c>
      <c r="C102" s="4">
        <v>35501</v>
      </c>
      <c r="D102" s="4">
        <v>35</v>
      </c>
      <c r="E102" s="4">
        <v>501</v>
      </c>
      <c r="F102" t="s">
        <v>63</v>
      </c>
      <c r="G102" s="4" t="s">
        <v>86</v>
      </c>
      <c r="H102" s="4" t="s">
        <v>32</v>
      </c>
      <c r="I102" s="4">
        <v>11</v>
      </c>
      <c r="J102" s="5">
        <v>1622</v>
      </c>
      <c r="K102" s="5">
        <v>0</v>
      </c>
      <c r="L102" s="5">
        <v>505</v>
      </c>
      <c r="M102" s="5">
        <v>0</v>
      </c>
      <c r="N102" s="5">
        <v>1674</v>
      </c>
      <c r="O102" s="5">
        <v>0</v>
      </c>
      <c r="P102" s="5">
        <v>1097</v>
      </c>
      <c r="Q102" s="5">
        <v>1303</v>
      </c>
      <c r="R102" s="5">
        <v>937</v>
      </c>
      <c r="S102" s="5">
        <v>572</v>
      </c>
      <c r="T102" s="5">
        <v>0</v>
      </c>
      <c r="U102" s="5">
        <v>0</v>
      </c>
      <c r="V102" s="5"/>
      <c r="W102" s="5">
        <v>7710</v>
      </c>
      <c r="X102" s="5">
        <f>SUM(Tabla5[[#This Row],[ENE]:[DIC]])</f>
        <v>7710</v>
      </c>
      <c r="Y102" s="5">
        <f>Tabla5[[#This Row],[TOTAL]]-Tabla5[[#This Row],[comprobación]]</f>
        <v>0</v>
      </c>
    </row>
    <row r="103" spans="1:25">
      <c r="A103" s="4">
        <v>95</v>
      </c>
      <c r="B103" t="s">
        <v>89</v>
      </c>
      <c r="C103" s="4">
        <v>11301</v>
      </c>
      <c r="D103" s="4">
        <v>11</v>
      </c>
      <c r="E103" s="4">
        <v>301</v>
      </c>
      <c r="F103" t="s">
        <v>36</v>
      </c>
      <c r="G103" s="4" t="s">
        <v>90</v>
      </c>
      <c r="H103" s="4" t="s">
        <v>32</v>
      </c>
      <c r="I103" s="4">
        <v>11</v>
      </c>
      <c r="J103" s="5">
        <v>97847</v>
      </c>
      <c r="K103" s="5">
        <v>97847</v>
      </c>
      <c r="L103" s="5">
        <v>97847</v>
      </c>
      <c r="M103" s="5">
        <v>97847</v>
      </c>
      <c r="N103" s="5">
        <v>97847</v>
      </c>
      <c r="O103" s="5">
        <v>97847</v>
      </c>
      <c r="P103" s="5">
        <v>97847</v>
      </c>
      <c r="Q103" s="5">
        <v>97847</v>
      </c>
      <c r="R103" s="5">
        <v>97847</v>
      </c>
      <c r="S103" s="5">
        <v>97847</v>
      </c>
      <c r="T103" s="5">
        <v>97847</v>
      </c>
      <c r="U103" s="6">
        <v>97850</v>
      </c>
      <c r="V103" s="5"/>
      <c r="W103" s="5">
        <v>1174167</v>
      </c>
      <c r="X103" s="5">
        <f>SUM(Tabla5[[#This Row],[ENE]:[DIC]])</f>
        <v>1174167</v>
      </c>
      <c r="Y103" s="5">
        <f>Tabla5[[#This Row],[TOTAL]]-Tabla5[[#This Row],[comprobación]]</f>
        <v>0</v>
      </c>
    </row>
    <row r="104" spans="1:25">
      <c r="A104" s="4">
        <v>96</v>
      </c>
      <c r="B104" t="s">
        <v>89</v>
      </c>
      <c r="C104" s="4">
        <v>13201</v>
      </c>
      <c r="D104" s="4">
        <v>13</v>
      </c>
      <c r="E104" s="4">
        <v>201</v>
      </c>
      <c r="F104" t="s">
        <v>33</v>
      </c>
      <c r="G104" s="4" t="s">
        <v>90</v>
      </c>
      <c r="H104" s="4" t="s">
        <v>32</v>
      </c>
      <c r="I104" s="4">
        <v>11</v>
      </c>
      <c r="J104" s="5">
        <v>0</v>
      </c>
      <c r="K104" s="5">
        <v>0</v>
      </c>
      <c r="L104" s="5">
        <v>31340</v>
      </c>
      <c r="M104" s="5">
        <v>0</v>
      </c>
      <c r="N104" s="5">
        <v>0</v>
      </c>
      <c r="O104" s="5">
        <v>4861</v>
      </c>
      <c r="P104" s="5">
        <v>0</v>
      </c>
      <c r="Q104" s="5">
        <v>524</v>
      </c>
      <c r="R104" s="5">
        <v>0</v>
      </c>
      <c r="S104" s="5">
        <v>22188</v>
      </c>
      <c r="T104" s="5">
        <v>0</v>
      </c>
      <c r="U104" s="5">
        <v>31340</v>
      </c>
      <c r="V104" s="5"/>
      <c r="W104" s="5">
        <v>90253</v>
      </c>
      <c r="X104" s="5">
        <f>SUM(Tabla5[[#This Row],[ENE]:[DIC]])</f>
        <v>90253</v>
      </c>
      <c r="Y104" s="5">
        <f>Tabla5[[#This Row],[TOTAL]]-Tabla5[[#This Row],[comprobación]]</f>
        <v>0</v>
      </c>
    </row>
    <row r="105" spans="1:25">
      <c r="A105" s="4">
        <v>97</v>
      </c>
      <c r="B105" t="s">
        <v>89</v>
      </c>
      <c r="C105" s="4">
        <v>13203</v>
      </c>
      <c r="D105" s="4">
        <v>13</v>
      </c>
      <c r="E105" s="4">
        <v>203</v>
      </c>
      <c r="F105" t="s">
        <v>34</v>
      </c>
      <c r="G105" s="4" t="s">
        <v>90</v>
      </c>
      <c r="H105" s="4" t="s">
        <v>32</v>
      </c>
      <c r="I105" s="4">
        <v>11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32444</v>
      </c>
      <c r="T105" s="5">
        <v>0</v>
      </c>
      <c r="U105" s="5">
        <v>81111</v>
      </c>
      <c r="V105" s="5"/>
      <c r="W105" s="5">
        <v>113555</v>
      </c>
      <c r="X105" s="5">
        <f>SUM(Tabla5[[#This Row],[ENE]:[DIC]])</f>
        <v>113555</v>
      </c>
      <c r="Y105" s="5">
        <f>Tabla5[[#This Row],[TOTAL]]-Tabla5[[#This Row],[comprobación]]</f>
        <v>0</v>
      </c>
    </row>
    <row r="106" spans="1:25">
      <c r="A106" s="4">
        <v>98</v>
      </c>
      <c r="B106" t="s">
        <v>89</v>
      </c>
      <c r="C106" s="4">
        <v>13401</v>
      </c>
      <c r="D106" s="4">
        <v>13</v>
      </c>
      <c r="E106" s="4">
        <v>401</v>
      </c>
      <c r="F106" t="s">
        <v>48</v>
      </c>
      <c r="G106" s="4" t="s">
        <v>90</v>
      </c>
      <c r="H106" s="4" t="s">
        <v>32</v>
      </c>
      <c r="I106" s="4">
        <v>11</v>
      </c>
      <c r="J106" s="5">
        <v>2150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28112</v>
      </c>
      <c r="T106" s="5">
        <v>0</v>
      </c>
      <c r="U106" s="5">
        <v>0</v>
      </c>
      <c r="V106" s="5"/>
      <c r="W106" s="5">
        <v>30262</v>
      </c>
      <c r="X106" s="5">
        <f>SUM(Tabla5[[#This Row],[ENE]:[DIC]])</f>
        <v>30262</v>
      </c>
      <c r="Y106" s="5">
        <f>Tabla5[[#This Row],[TOTAL]]-Tabla5[[#This Row],[comprobación]]</f>
        <v>0</v>
      </c>
    </row>
    <row r="107" spans="1:25">
      <c r="A107" s="4">
        <v>99</v>
      </c>
      <c r="B107" t="s">
        <v>89</v>
      </c>
      <c r="C107" s="4">
        <v>15202</v>
      </c>
      <c r="D107" s="4">
        <v>15</v>
      </c>
      <c r="E107" s="4">
        <v>202</v>
      </c>
      <c r="F107" t="s">
        <v>91</v>
      </c>
      <c r="G107" s="4" t="s">
        <v>90</v>
      </c>
      <c r="H107" s="4" t="s">
        <v>32</v>
      </c>
      <c r="I107" s="4">
        <v>11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22922</v>
      </c>
      <c r="P107" s="5">
        <v>0</v>
      </c>
      <c r="Q107" s="5">
        <v>0</v>
      </c>
      <c r="R107" s="5">
        <v>0</v>
      </c>
      <c r="S107" s="5">
        <v>0</v>
      </c>
      <c r="T107" s="5">
        <v>2078</v>
      </c>
      <c r="U107" s="5">
        <v>0</v>
      </c>
      <c r="V107" s="5"/>
      <c r="W107" s="5">
        <v>25000</v>
      </c>
      <c r="X107" s="5">
        <f>SUM(Tabla5[[#This Row],[ENE]:[DIC]])</f>
        <v>25000</v>
      </c>
      <c r="Y107" s="5">
        <f>Tabla5[[#This Row],[TOTAL]]-Tabla5[[#This Row],[comprobación]]</f>
        <v>0</v>
      </c>
    </row>
    <row r="108" spans="1:25">
      <c r="A108" s="4">
        <v>100</v>
      </c>
      <c r="B108" t="s">
        <v>89</v>
      </c>
      <c r="C108" s="4">
        <v>15303</v>
      </c>
      <c r="D108" s="4">
        <v>15</v>
      </c>
      <c r="E108" s="4">
        <v>303</v>
      </c>
      <c r="F108" t="s">
        <v>92</v>
      </c>
      <c r="G108" s="4" t="s">
        <v>90</v>
      </c>
      <c r="H108" s="4" t="s">
        <v>32</v>
      </c>
      <c r="I108" s="4">
        <v>11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/>
      <c r="W108" s="5">
        <v>0</v>
      </c>
      <c r="X108" s="5">
        <f>SUM(Tabla5[[#This Row],[ENE]:[DIC]])</f>
        <v>0</v>
      </c>
      <c r="Y108" s="5">
        <f>Tabla5[[#This Row],[TOTAL]]-Tabla5[[#This Row],[comprobación]]</f>
        <v>0</v>
      </c>
    </row>
    <row r="109" spans="1:25">
      <c r="A109" s="4">
        <v>101</v>
      </c>
      <c r="B109" t="s">
        <v>89</v>
      </c>
      <c r="C109" s="4">
        <v>15404</v>
      </c>
      <c r="D109" s="4">
        <v>15</v>
      </c>
      <c r="E109" s="4">
        <v>404</v>
      </c>
      <c r="F109" t="s">
        <v>49</v>
      </c>
      <c r="G109" s="4" t="s">
        <v>90</v>
      </c>
      <c r="H109" s="4" t="s">
        <v>32</v>
      </c>
      <c r="I109" s="4">
        <v>11</v>
      </c>
      <c r="J109" s="5">
        <v>0</v>
      </c>
      <c r="K109" s="5">
        <v>0</v>
      </c>
      <c r="L109" s="5">
        <v>4566</v>
      </c>
      <c r="M109" s="5">
        <v>920</v>
      </c>
      <c r="N109" s="5">
        <v>0</v>
      </c>
      <c r="O109" s="5">
        <v>2183</v>
      </c>
      <c r="P109" s="5">
        <v>3092</v>
      </c>
      <c r="Q109" s="5">
        <v>316</v>
      </c>
      <c r="R109" s="5">
        <v>860</v>
      </c>
      <c r="S109" s="5">
        <v>9824</v>
      </c>
      <c r="T109" s="5">
        <v>0</v>
      </c>
      <c r="U109" s="5">
        <v>0</v>
      </c>
      <c r="V109" s="5"/>
      <c r="W109" s="5">
        <v>21761</v>
      </c>
      <c r="X109" s="5">
        <f>SUM(Tabla5[[#This Row],[ENE]:[DIC]])</f>
        <v>21761</v>
      </c>
      <c r="Y109" s="5">
        <f>Tabla5[[#This Row],[TOTAL]]-Tabla5[[#This Row],[comprobación]]</f>
        <v>0</v>
      </c>
    </row>
    <row r="110" spans="1:25">
      <c r="A110" s="4">
        <v>102</v>
      </c>
      <c r="B110" t="s">
        <v>89</v>
      </c>
      <c r="C110" s="4">
        <v>15405</v>
      </c>
      <c r="D110" s="4">
        <v>15</v>
      </c>
      <c r="E110" s="4">
        <v>405</v>
      </c>
      <c r="F110" t="s">
        <v>50</v>
      </c>
      <c r="G110" s="4" t="s">
        <v>90</v>
      </c>
      <c r="H110" s="4" t="s">
        <v>32</v>
      </c>
      <c r="I110" s="4">
        <v>11</v>
      </c>
      <c r="J110" s="5">
        <v>0</v>
      </c>
      <c r="K110" s="5">
        <v>0</v>
      </c>
      <c r="L110" s="5">
        <v>6409</v>
      </c>
      <c r="M110" s="5">
        <v>1371</v>
      </c>
      <c r="N110" s="5">
        <v>3292</v>
      </c>
      <c r="O110" s="5">
        <v>1092</v>
      </c>
      <c r="P110" s="5">
        <v>1371</v>
      </c>
      <c r="Q110" s="5">
        <v>998</v>
      </c>
      <c r="R110" s="5">
        <v>4178</v>
      </c>
      <c r="S110" s="5">
        <v>3197</v>
      </c>
      <c r="T110" s="5">
        <v>0</v>
      </c>
      <c r="U110" s="5">
        <v>0</v>
      </c>
      <c r="V110" s="5"/>
      <c r="W110" s="5">
        <v>21908</v>
      </c>
      <c r="X110" s="5">
        <f>SUM(Tabla5[[#This Row],[ENE]:[DIC]])</f>
        <v>21908</v>
      </c>
      <c r="Y110" s="5">
        <f>Tabla5[[#This Row],[TOTAL]]-Tabla5[[#This Row],[comprobación]]</f>
        <v>0</v>
      </c>
    </row>
    <row r="111" spans="1:25">
      <c r="A111" s="4">
        <v>103</v>
      </c>
      <c r="B111" t="s">
        <v>89</v>
      </c>
      <c r="C111" s="4">
        <v>15408</v>
      </c>
      <c r="D111" s="4">
        <v>15</v>
      </c>
      <c r="E111" s="4">
        <v>408</v>
      </c>
      <c r="F111" t="s">
        <v>38</v>
      </c>
      <c r="G111" s="4" t="s">
        <v>90</v>
      </c>
      <c r="H111" s="4" t="s">
        <v>32</v>
      </c>
      <c r="I111" s="4">
        <v>11</v>
      </c>
      <c r="J111" s="5">
        <v>5711</v>
      </c>
      <c r="K111" s="5">
        <v>6769</v>
      </c>
      <c r="L111" s="5">
        <v>7116</v>
      </c>
      <c r="M111" s="5">
        <v>5990</v>
      </c>
      <c r="N111" s="5">
        <v>4870</v>
      </c>
      <c r="O111" s="5">
        <v>4644</v>
      </c>
      <c r="P111" s="5">
        <v>3605</v>
      </c>
      <c r="Q111" s="5">
        <v>6021</v>
      </c>
      <c r="R111" s="5">
        <v>4762</v>
      </c>
      <c r="S111" s="5">
        <v>5703</v>
      </c>
      <c r="T111" s="5">
        <v>4925</v>
      </c>
      <c r="U111" s="5">
        <v>4923</v>
      </c>
      <c r="V111" s="5"/>
      <c r="W111" s="5">
        <v>65039</v>
      </c>
      <c r="X111" s="5">
        <f>SUM(Tabla5[[#This Row],[ENE]:[DIC]])</f>
        <v>65039</v>
      </c>
      <c r="Y111" s="5">
        <f>Tabla5[[#This Row],[TOTAL]]-Tabla5[[#This Row],[comprobación]]</f>
        <v>0</v>
      </c>
    </row>
    <row r="112" spans="1:25">
      <c r="A112" s="4">
        <v>104</v>
      </c>
      <c r="B112" t="s">
        <v>89</v>
      </c>
      <c r="C112" s="4">
        <v>21101</v>
      </c>
      <c r="D112" s="4">
        <v>21</v>
      </c>
      <c r="E112" s="4">
        <v>101</v>
      </c>
      <c r="F112" t="s">
        <v>39</v>
      </c>
      <c r="G112" s="4" t="s">
        <v>90</v>
      </c>
      <c r="H112" s="4" t="s">
        <v>32</v>
      </c>
      <c r="I112" s="4">
        <v>11</v>
      </c>
      <c r="J112" s="5">
        <v>1214</v>
      </c>
      <c r="K112" s="5">
        <v>0</v>
      </c>
      <c r="L112" s="5">
        <v>0</v>
      </c>
      <c r="M112" s="5">
        <v>3800</v>
      </c>
      <c r="N112" s="5">
        <v>556</v>
      </c>
      <c r="O112" s="5">
        <v>502</v>
      </c>
      <c r="P112" s="5">
        <v>612</v>
      </c>
      <c r="Q112" s="5">
        <v>3270</v>
      </c>
      <c r="R112" s="5">
        <v>0</v>
      </c>
      <c r="S112" s="5">
        <v>3139</v>
      </c>
      <c r="T112" s="5">
        <v>0</v>
      </c>
      <c r="U112" s="5">
        <v>0</v>
      </c>
      <c r="V112" s="5"/>
      <c r="W112" s="5">
        <v>13093</v>
      </c>
      <c r="X112" s="5">
        <f>SUM(Tabla5[[#This Row],[ENE]:[DIC]])</f>
        <v>13093</v>
      </c>
      <c r="Y112" s="5">
        <f>Tabla5[[#This Row],[TOTAL]]-Tabla5[[#This Row],[comprobación]]</f>
        <v>0</v>
      </c>
    </row>
    <row r="113" spans="1:25">
      <c r="A113" s="4">
        <v>105</v>
      </c>
      <c r="B113" t="s">
        <v>89</v>
      </c>
      <c r="C113" s="7">
        <v>21401</v>
      </c>
      <c r="D113" s="7">
        <v>21</v>
      </c>
      <c r="E113" s="7">
        <v>401</v>
      </c>
      <c r="F113" t="s">
        <v>93</v>
      </c>
      <c r="G113" s="4" t="s">
        <v>90</v>
      </c>
      <c r="H113" s="4" t="s">
        <v>32</v>
      </c>
      <c r="I113" s="4">
        <v>11</v>
      </c>
      <c r="J113" s="5">
        <v>10887</v>
      </c>
      <c r="K113" s="5">
        <v>10887</v>
      </c>
      <c r="L113" s="5">
        <v>10888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/>
      <c r="W113" s="5">
        <v>32662</v>
      </c>
      <c r="X113" s="5">
        <f>SUM(Tabla5[[#This Row],[ENE]:[DIC]])</f>
        <v>32662</v>
      </c>
      <c r="Y113" s="5">
        <f>Tabla5[[#This Row],[TOTAL]]-Tabla5[[#This Row],[comprobación]]</f>
        <v>0</v>
      </c>
    </row>
    <row r="114" spans="1:25">
      <c r="A114" s="4">
        <v>106</v>
      </c>
      <c r="B114" t="s">
        <v>89</v>
      </c>
      <c r="C114" s="4">
        <v>21201</v>
      </c>
      <c r="D114" s="4">
        <v>21</v>
      </c>
      <c r="E114" s="4">
        <v>201</v>
      </c>
      <c r="F114" t="s">
        <v>75</v>
      </c>
      <c r="G114" s="4" t="s">
        <v>90</v>
      </c>
      <c r="H114" s="4" t="s">
        <v>32</v>
      </c>
      <c r="I114" s="4">
        <v>11</v>
      </c>
      <c r="J114" s="5">
        <v>0</v>
      </c>
      <c r="K114" s="5">
        <v>5197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/>
      <c r="W114" s="5">
        <v>5197</v>
      </c>
      <c r="X114" s="5">
        <f>SUM(Tabla5[[#This Row],[ENE]:[DIC]])</f>
        <v>5197</v>
      </c>
      <c r="Y114" s="5">
        <f>Tabla5[[#This Row],[TOTAL]]-Tabla5[[#This Row],[comprobación]]</f>
        <v>0</v>
      </c>
    </row>
    <row r="115" spans="1:25">
      <c r="A115" s="4">
        <v>107</v>
      </c>
      <c r="B115" t="s">
        <v>89</v>
      </c>
      <c r="C115" s="4">
        <v>22101</v>
      </c>
      <c r="D115" s="4">
        <v>22</v>
      </c>
      <c r="E115" s="4">
        <v>101</v>
      </c>
      <c r="F115" t="s">
        <v>52</v>
      </c>
      <c r="G115" s="4" t="s">
        <v>90</v>
      </c>
      <c r="H115" s="4" t="s">
        <v>32</v>
      </c>
      <c r="I115" s="4">
        <v>11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1500</v>
      </c>
      <c r="T115" s="5">
        <v>0</v>
      </c>
      <c r="U115" s="5">
        <v>0</v>
      </c>
      <c r="V115" s="5"/>
      <c r="W115" s="5">
        <v>1500</v>
      </c>
      <c r="X115" s="5">
        <f>SUM(Tabla5[[#This Row],[ENE]:[DIC]])</f>
        <v>1500</v>
      </c>
      <c r="Y115" s="5">
        <f>Tabla5[[#This Row],[TOTAL]]-Tabla5[[#This Row],[comprobación]]</f>
        <v>0</v>
      </c>
    </row>
    <row r="116" spans="1:25">
      <c r="A116" s="4">
        <v>108</v>
      </c>
      <c r="B116" t="s">
        <v>89</v>
      </c>
      <c r="C116" s="4">
        <v>22103</v>
      </c>
      <c r="D116" s="4">
        <v>22</v>
      </c>
      <c r="E116" s="4">
        <v>103</v>
      </c>
      <c r="F116" t="s">
        <v>54</v>
      </c>
      <c r="G116" s="4" t="s">
        <v>90</v>
      </c>
      <c r="H116" s="4" t="s">
        <v>32</v>
      </c>
      <c r="I116" s="4">
        <v>11</v>
      </c>
      <c r="J116" s="5">
        <v>1734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266</v>
      </c>
      <c r="T116" s="5">
        <v>0</v>
      </c>
      <c r="U116" s="5">
        <v>0</v>
      </c>
      <c r="V116" s="5"/>
      <c r="W116" s="5">
        <v>2000</v>
      </c>
      <c r="X116" s="5">
        <f>SUM(Tabla5[[#This Row],[ENE]:[DIC]])</f>
        <v>2000</v>
      </c>
      <c r="Y116" s="5">
        <f>Tabla5[[#This Row],[TOTAL]]-Tabla5[[#This Row],[comprobación]]</f>
        <v>0</v>
      </c>
    </row>
    <row r="117" spans="1:25">
      <c r="A117" s="4">
        <v>109</v>
      </c>
      <c r="B117" t="s">
        <v>89</v>
      </c>
      <c r="C117" s="4">
        <v>26101</v>
      </c>
      <c r="D117" s="4">
        <v>26</v>
      </c>
      <c r="E117" s="4">
        <v>101</v>
      </c>
      <c r="F117" t="s">
        <v>41</v>
      </c>
      <c r="G117" s="4" t="s">
        <v>90</v>
      </c>
      <c r="H117" s="4" t="s">
        <v>32</v>
      </c>
      <c r="I117" s="4">
        <v>11</v>
      </c>
      <c r="J117" s="5">
        <v>4063</v>
      </c>
      <c r="K117" s="5">
        <v>8178</v>
      </c>
      <c r="L117" s="5">
        <v>6142</v>
      </c>
      <c r="M117" s="5">
        <v>9232</v>
      </c>
      <c r="N117" s="5">
        <v>7199</v>
      </c>
      <c r="O117" s="5">
        <v>11175</v>
      </c>
      <c r="P117" s="5">
        <v>7219</v>
      </c>
      <c r="Q117" s="5">
        <v>7553</v>
      </c>
      <c r="R117" s="5">
        <v>7944</v>
      </c>
      <c r="S117" s="5">
        <v>11280</v>
      </c>
      <c r="T117" s="5">
        <v>1339</v>
      </c>
      <c r="U117" s="5">
        <v>2060</v>
      </c>
      <c r="V117" s="5"/>
      <c r="W117" s="5">
        <v>83384</v>
      </c>
      <c r="X117" s="5">
        <f>SUM(Tabla5[[#This Row],[ENE]:[DIC]])</f>
        <v>83384</v>
      </c>
      <c r="Y117" s="5">
        <f>Tabla5[[#This Row],[TOTAL]]-Tabla5[[#This Row],[comprobación]]</f>
        <v>0</v>
      </c>
    </row>
    <row r="118" spans="1:25">
      <c r="A118" s="4">
        <v>110</v>
      </c>
      <c r="B118" t="s">
        <v>89</v>
      </c>
      <c r="C118" s="4">
        <v>26102</v>
      </c>
      <c r="D118" s="4">
        <v>26</v>
      </c>
      <c r="E118" s="4">
        <v>102</v>
      </c>
      <c r="F118" t="s">
        <v>94</v>
      </c>
      <c r="G118" s="4" t="s">
        <v>90</v>
      </c>
      <c r="H118" s="4" t="s">
        <v>32</v>
      </c>
      <c r="I118" s="4">
        <v>11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/>
      <c r="W118" s="5">
        <v>0</v>
      </c>
      <c r="X118" s="5">
        <f>SUM(Tabla5[[#This Row],[ENE]:[DIC]])</f>
        <v>0</v>
      </c>
      <c r="Y118" s="5">
        <f>Tabla5[[#This Row],[TOTAL]]-Tabla5[[#This Row],[comprobación]]</f>
        <v>0</v>
      </c>
    </row>
    <row r="119" spans="1:25">
      <c r="A119" s="4">
        <v>111</v>
      </c>
      <c r="B119" t="s">
        <v>89</v>
      </c>
      <c r="C119" s="4">
        <v>29301</v>
      </c>
      <c r="D119" s="4">
        <v>29</v>
      </c>
      <c r="E119" s="4">
        <v>301</v>
      </c>
      <c r="F119" t="s">
        <v>95</v>
      </c>
      <c r="G119" s="4" t="s">
        <v>90</v>
      </c>
      <c r="H119" s="4" t="s">
        <v>32</v>
      </c>
      <c r="I119" s="4">
        <v>11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13757</v>
      </c>
      <c r="S119" s="5">
        <v>0</v>
      </c>
      <c r="T119" s="5">
        <v>4119</v>
      </c>
      <c r="U119" s="5">
        <v>0</v>
      </c>
      <c r="V119" s="5"/>
      <c r="W119" s="5">
        <v>17876</v>
      </c>
      <c r="X119" s="5">
        <f>SUM(Tabla5[[#This Row],[ENE]:[DIC]])</f>
        <v>17876</v>
      </c>
      <c r="Y119" s="5">
        <f>Tabla5[[#This Row],[TOTAL]]-Tabla5[[#This Row],[comprobación]]</f>
        <v>0</v>
      </c>
    </row>
    <row r="120" spans="1:25">
      <c r="A120" s="4">
        <v>112</v>
      </c>
      <c r="B120" t="s">
        <v>89</v>
      </c>
      <c r="C120" s="4">
        <v>29401</v>
      </c>
      <c r="D120" s="4">
        <v>29</v>
      </c>
      <c r="E120" s="4">
        <v>401</v>
      </c>
      <c r="F120" t="s">
        <v>55</v>
      </c>
      <c r="G120" s="4" t="s">
        <v>90</v>
      </c>
      <c r="H120" s="4" t="s">
        <v>32</v>
      </c>
      <c r="I120" s="4">
        <v>11</v>
      </c>
      <c r="J120" s="5">
        <v>0</v>
      </c>
      <c r="K120" s="5">
        <v>1082</v>
      </c>
      <c r="L120" s="5">
        <v>0</v>
      </c>
      <c r="M120" s="5">
        <v>0</v>
      </c>
      <c r="N120" s="5">
        <v>0</v>
      </c>
      <c r="O120" s="5">
        <v>0</v>
      </c>
      <c r="P120" s="5">
        <v>927</v>
      </c>
      <c r="Q120" s="5">
        <v>0</v>
      </c>
      <c r="R120" s="5">
        <v>0</v>
      </c>
      <c r="S120" s="5">
        <v>0</v>
      </c>
      <c r="T120" s="5">
        <v>2163</v>
      </c>
      <c r="U120" s="5">
        <v>0</v>
      </c>
      <c r="V120" s="5"/>
      <c r="W120" s="5">
        <v>4172</v>
      </c>
      <c r="X120" s="5">
        <f>SUM(Tabla5[[#This Row],[ENE]:[DIC]])</f>
        <v>4172</v>
      </c>
      <c r="Y120" s="5">
        <f>Tabla5[[#This Row],[TOTAL]]-Tabla5[[#This Row],[comprobación]]</f>
        <v>0</v>
      </c>
    </row>
    <row r="121" spans="1:25">
      <c r="A121" s="4">
        <v>113</v>
      </c>
      <c r="B121" t="s">
        <v>89</v>
      </c>
      <c r="C121" s="4">
        <v>29901</v>
      </c>
      <c r="D121" s="4">
        <v>29</v>
      </c>
      <c r="E121" s="4">
        <v>901</v>
      </c>
      <c r="F121" t="s">
        <v>42</v>
      </c>
      <c r="G121" s="4" t="s">
        <v>90</v>
      </c>
      <c r="H121" s="4" t="s">
        <v>32</v>
      </c>
      <c r="I121" s="4">
        <v>11</v>
      </c>
      <c r="J121" s="5">
        <v>0</v>
      </c>
      <c r="K121" s="5">
        <v>897</v>
      </c>
      <c r="L121" s="5">
        <v>0</v>
      </c>
      <c r="M121" s="5">
        <v>302</v>
      </c>
      <c r="N121" s="5">
        <v>0</v>
      </c>
      <c r="O121" s="5">
        <v>0</v>
      </c>
      <c r="P121" s="5">
        <v>618</v>
      </c>
      <c r="Q121" s="5">
        <v>1204</v>
      </c>
      <c r="R121" s="5">
        <v>0</v>
      </c>
      <c r="S121" s="5">
        <v>1655</v>
      </c>
      <c r="T121" s="5">
        <v>519</v>
      </c>
      <c r="U121" s="5">
        <v>0</v>
      </c>
      <c r="V121" s="5"/>
      <c r="W121" s="5">
        <v>5195</v>
      </c>
      <c r="X121" s="5">
        <f>SUM(Tabla5[[#This Row],[ENE]:[DIC]])</f>
        <v>5195</v>
      </c>
      <c r="Y121" s="5">
        <f>Tabla5[[#This Row],[TOTAL]]-Tabla5[[#This Row],[comprobación]]</f>
        <v>0</v>
      </c>
    </row>
    <row r="122" spans="1:25">
      <c r="A122" s="4">
        <v>114</v>
      </c>
      <c r="B122" t="s">
        <v>89</v>
      </c>
      <c r="C122" s="4">
        <v>33101</v>
      </c>
      <c r="D122" s="4">
        <v>33</v>
      </c>
      <c r="E122" s="4">
        <v>101</v>
      </c>
      <c r="F122" t="s">
        <v>96</v>
      </c>
      <c r="G122" s="4" t="s">
        <v>90</v>
      </c>
      <c r="H122" s="4" t="s">
        <v>32</v>
      </c>
      <c r="I122" s="4">
        <v>11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/>
      <c r="W122" s="5">
        <v>0</v>
      </c>
      <c r="X122" s="5">
        <f>SUM(Tabla5[[#This Row],[ENE]:[DIC]])</f>
        <v>0</v>
      </c>
      <c r="Y122" s="5">
        <f>Tabla5[[#This Row],[TOTAL]]-Tabla5[[#This Row],[comprobación]]</f>
        <v>0</v>
      </c>
    </row>
    <row r="123" spans="1:25">
      <c r="A123" s="4">
        <v>115</v>
      </c>
      <c r="B123" t="s">
        <v>89</v>
      </c>
      <c r="C123" s="4">
        <v>33104</v>
      </c>
      <c r="D123" s="4">
        <v>33</v>
      </c>
      <c r="E123" s="4">
        <v>104</v>
      </c>
      <c r="F123" t="s">
        <v>97</v>
      </c>
      <c r="G123" s="4" t="s">
        <v>90</v>
      </c>
      <c r="H123" s="4" t="s">
        <v>32</v>
      </c>
      <c r="I123" s="4">
        <v>11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/>
      <c r="W123" s="5">
        <v>0</v>
      </c>
      <c r="X123" s="5">
        <f>SUM(Tabla5[[#This Row],[ENE]:[DIC]])</f>
        <v>0</v>
      </c>
      <c r="Y123" s="5">
        <f>Tabla5[[#This Row],[TOTAL]]-Tabla5[[#This Row],[comprobación]]</f>
        <v>0</v>
      </c>
    </row>
    <row r="124" spans="1:25">
      <c r="A124" s="4">
        <v>116</v>
      </c>
      <c r="B124" t="s">
        <v>89</v>
      </c>
      <c r="C124" s="4">
        <v>33102</v>
      </c>
      <c r="D124" s="4">
        <v>33</v>
      </c>
      <c r="E124" s="4">
        <v>102</v>
      </c>
      <c r="F124" t="s">
        <v>98</v>
      </c>
      <c r="G124" s="4" t="s">
        <v>90</v>
      </c>
      <c r="H124" s="4" t="s">
        <v>32</v>
      </c>
      <c r="I124" s="4">
        <v>11</v>
      </c>
      <c r="J124" s="5">
        <v>0</v>
      </c>
      <c r="K124" s="5">
        <v>32419</v>
      </c>
      <c r="L124" s="5">
        <v>32419</v>
      </c>
      <c r="M124" s="5">
        <v>0</v>
      </c>
      <c r="N124" s="5">
        <v>64839</v>
      </c>
      <c r="O124" s="5">
        <v>32419</v>
      </c>
      <c r="P124" s="5">
        <v>0</v>
      </c>
      <c r="Q124" s="5">
        <v>128241</v>
      </c>
      <c r="R124" s="5">
        <v>133033</v>
      </c>
      <c r="S124" s="5">
        <v>176630</v>
      </c>
      <c r="T124" s="5">
        <v>0</v>
      </c>
      <c r="U124" s="5">
        <v>0</v>
      </c>
      <c r="V124" s="5"/>
      <c r="W124" s="5">
        <v>600000</v>
      </c>
      <c r="X124" s="5">
        <f>SUM(Tabla5[[#This Row],[ENE]:[DIC]])</f>
        <v>600000</v>
      </c>
      <c r="Y124" s="5">
        <f>Tabla5[[#This Row],[TOTAL]]-Tabla5[[#This Row],[comprobación]]</f>
        <v>0</v>
      </c>
    </row>
    <row r="125" spans="1:25">
      <c r="A125" s="4">
        <v>117</v>
      </c>
      <c r="B125" t="s">
        <v>89</v>
      </c>
      <c r="C125" s="4">
        <v>33104</v>
      </c>
      <c r="D125" s="4">
        <v>33</v>
      </c>
      <c r="E125" s="4">
        <v>104</v>
      </c>
      <c r="F125" t="s">
        <v>97</v>
      </c>
      <c r="G125" s="4" t="s">
        <v>90</v>
      </c>
      <c r="H125" s="4" t="s">
        <v>32</v>
      </c>
      <c r="I125" s="4">
        <v>11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/>
      <c r="W125" s="5">
        <v>0</v>
      </c>
      <c r="X125" s="5">
        <f>SUM(Tabla5[[#This Row],[ENE]:[DIC]])</f>
        <v>0</v>
      </c>
      <c r="Y125" s="5">
        <f>Tabla5[[#This Row],[TOTAL]]-Tabla5[[#This Row],[comprobación]]</f>
        <v>0</v>
      </c>
    </row>
    <row r="126" spans="1:25">
      <c r="A126" s="4">
        <v>118</v>
      </c>
      <c r="B126" t="s">
        <v>89</v>
      </c>
      <c r="C126" s="4">
        <v>34101</v>
      </c>
      <c r="D126" s="4">
        <v>34</v>
      </c>
      <c r="E126" s="4">
        <v>101</v>
      </c>
      <c r="F126" t="s">
        <v>99</v>
      </c>
      <c r="G126" s="4" t="s">
        <v>90</v>
      </c>
      <c r="H126" s="4" t="s">
        <v>32</v>
      </c>
      <c r="I126" s="4">
        <v>11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104388</v>
      </c>
      <c r="R126" s="5">
        <v>53177</v>
      </c>
      <c r="S126" s="5">
        <v>38702</v>
      </c>
      <c r="T126" s="5">
        <v>3733</v>
      </c>
      <c r="U126" s="5">
        <v>0</v>
      </c>
      <c r="V126" s="5"/>
      <c r="W126" s="5">
        <v>200000</v>
      </c>
      <c r="X126" s="5">
        <f>SUM(Tabla5[[#This Row],[ENE]:[DIC]])</f>
        <v>200000</v>
      </c>
      <c r="Y126" s="5">
        <f>Tabla5[[#This Row],[TOTAL]]-Tabla5[[#This Row],[comprobación]]</f>
        <v>0</v>
      </c>
    </row>
    <row r="127" spans="1:25">
      <c r="A127" s="4">
        <v>119</v>
      </c>
      <c r="B127" t="s">
        <v>89</v>
      </c>
      <c r="C127" s="4">
        <v>35301</v>
      </c>
      <c r="D127" s="4">
        <v>35</v>
      </c>
      <c r="E127" s="4">
        <v>301</v>
      </c>
      <c r="F127" t="s">
        <v>100</v>
      </c>
      <c r="G127" s="4" t="s">
        <v>90</v>
      </c>
      <c r="H127" s="4" t="s">
        <v>32</v>
      </c>
      <c r="I127" s="4">
        <v>11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/>
      <c r="W127" s="5">
        <v>0</v>
      </c>
      <c r="X127" s="5">
        <f>SUM(Tabla5[[#This Row],[ENE]:[DIC]])</f>
        <v>0</v>
      </c>
      <c r="Y127" s="5">
        <f>Tabla5[[#This Row],[TOTAL]]-Tabla5[[#This Row],[comprobación]]</f>
        <v>0</v>
      </c>
    </row>
    <row r="128" spans="1:25">
      <c r="A128" s="4">
        <v>120</v>
      </c>
      <c r="B128" t="s">
        <v>89</v>
      </c>
      <c r="C128" s="4">
        <v>35501</v>
      </c>
      <c r="D128" s="4">
        <v>35</v>
      </c>
      <c r="E128" s="4">
        <v>501</v>
      </c>
      <c r="F128" t="s">
        <v>63</v>
      </c>
      <c r="G128" s="4" t="s">
        <v>90</v>
      </c>
      <c r="H128" s="4" t="s">
        <v>32</v>
      </c>
      <c r="I128" s="4">
        <v>11</v>
      </c>
      <c r="J128" s="5">
        <v>0</v>
      </c>
      <c r="K128" s="5">
        <v>2832</v>
      </c>
      <c r="L128" s="5">
        <v>0</v>
      </c>
      <c r="M128" s="5">
        <v>0</v>
      </c>
      <c r="N128" s="5">
        <v>3708</v>
      </c>
      <c r="O128" s="5">
        <v>0</v>
      </c>
      <c r="P128" s="5">
        <v>0</v>
      </c>
      <c r="Q128" s="5">
        <v>0</v>
      </c>
      <c r="R128" s="5">
        <v>2781</v>
      </c>
      <c r="S128" s="5">
        <v>0</v>
      </c>
      <c r="T128" s="5">
        <v>0</v>
      </c>
      <c r="U128" s="5">
        <v>0</v>
      </c>
      <c r="V128" s="5"/>
      <c r="W128" s="5">
        <v>9321</v>
      </c>
      <c r="X128" s="5">
        <f>SUM(Tabla5[[#This Row],[ENE]:[DIC]])</f>
        <v>9321</v>
      </c>
      <c r="Y128" s="5">
        <f>Tabla5[[#This Row],[TOTAL]]-Tabla5[[#This Row],[comprobación]]</f>
        <v>0</v>
      </c>
    </row>
    <row r="129" spans="1:25">
      <c r="A129" s="4">
        <v>121</v>
      </c>
      <c r="B129" t="s">
        <v>89</v>
      </c>
      <c r="C129" s="4">
        <v>37501</v>
      </c>
      <c r="D129" s="4">
        <v>37</v>
      </c>
      <c r="E129" s="4">
        <v>501</v>
      </c>
      <c r="F129" t="s">
        <v>77</v>
      </c>
      <c r="G129" s="4" t="s">
        <v>90</v>
      </c>
      <c r="H129" s="4" t="s">
        <v>32</v>
      </c>
      <c r="I129" s="4">
        <v>11</v>
      </c>
      <c r="J129" s="5">
        <v>324</v>
      </c>
      <c r="K129" s="5">
        <v>0</v>
      </c>
      <c r="L129" s="5">
        <v>0</v>
      </c>
      <c r="M129" s="5">
        <v>2104</v>
      </c>
      <c r="N129" s="5">
        <v>0</v>
      </c>
      <c r="O129" s="5">
        <v>0</v>
      </c>
      <c r="P129" s="5">
        <v>0</v>
      </c>
      <c r="Q129" s="5">
        <v>228</v>
      </c>
      <c r="R129" s="5">
        <v>0</v>
      </c>
      <c r="S129" s="5">
        <v>56</v>
      </c>
      <c r="T129" s="5">
        <v>0</v>
      </c>
      <c r="U129" s="5">
        <v>0</v>
      </c>
      <c r="V129" s="5"/>
      <c r="W129" s="5">
        <v>2712</v>
      </c>
      <c r="X129" s="5">
        <f>SUM(Tabla5[[#This Row],[ENE]:[DIC]])</f>
        <v>2712</v>
      </c>
      <c r="Y129" s="5">
        <f>Tabla5[[#This Row],[TOTAL]]-Tabla5[[#This Row],[comprobación]]</f>
        <v>0</v>
      </c>
    </row>
    <row r="130" spans="1:25">
      <c r="A130" s="4">
        <v>122</v>
      </c>
      <c r="B130" t="s">
        <v>89</v>
      </c>
      <c r="C130" s="4">
        <v>38101</v>
      </c>
      <c r="D130" s="4">
        <v>38</v>
      </c>
      <c r="E130" s="4">
        <v>101</v>
      </c>
      <c r="F130" t="s">
        <v>43</v>
      </c>
      <c r="G130" s="4" t="s">
        <v>90</v>
      </c>
      <c r="H130" s="4" t="s">
        <v>32</v>
      </c>
      <c r="I130" s="4">
        <v>11</v>
      </c>
      <c r="J130" s="5">
        <v>0</v>
      </c>
      <c r="K130" s="5">
        <v>0</v>
      </c>
      <c r="L130" s="5">
        <v>1601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566</v>
      </c>
      <c r="T130" s="5">
        <v>0</v>
      </c>
      <c r="U130" s="5">
        <v>0</v>
      </c>
      <c r="V130" s="5"/>
      <c r="W130" s="5">
        <v>2167</v>
      </c>
      <c r="X130" s="5">
        <f>SUM(Tabla5[[#This Row],[ENE]:[DIC]])</f>
        <v>2167</v>
      </c>
      <c r="Y130" s="5">
        <f>Tabla5[[#This Row],[TOTAL]]-Tabla5[[#This Row],[comprobación]]</f>
        <v>0</v>
      </c>
    </row>
    <row r="131" spans="1:25">
      <c r="A131" s="4">
        <v>123</v>
      </c>
      <c r="B131" t="s">
        <v>89</v>
      </c>
      <c r="C131" s="4">
        <v>39501</v>
      </c>
      <c r="D131" s="4">
        <v>39</v>
      </c>
      <c r="E131" s="4">
        <v>501</v>
      </c>
      <c r="F131" t="s">
        <v>101</v>
      </c>
      <c r="G131" s="4" t="s">
        <v>90</v>
      </c>
      <c r="H131" s="4" t="s">
        <v>32</v>
      </c>
      <c r="I131" s="4">
        <v>11</v>
      </c>
      <c r="J131" s="5">
        <v>2355</v>
      </c>
      <c r="K131" s="5">
        <v>0</v>
      </c>
      <c r="L131" s="5">
        <v>1723</v>
      </c>
      <c r="M131" s="5">
        <v>0</v>
      </c>
      <c r="N131" s="5">
        <v>0</v>
      </c>
      <c r="O131" s="5">
        <v>4822</v>
      </c>
      <c r="P131" s="5">
        <v>453789</v>
      </c>
      <c r="Q131" s="5">
        <v>1384</v>
      </c>
      <c r="R131" s="5">
        <v>-3026</v>
      </c>
      <c r="S131" s="5">
        <v>2224</v>
      </c>
      <c r="T131" s="5">
        <v>36729</v>
      </c>
      <c r="U131" s="5">
        <v>0</v>
      </c>
      <c r="V131" s="5"/>
      <c r="W131" s="5">
        <v>500000</v>
      </c>
      <c r="X131" s="5">
        <f>SUM(Tabla5[[#This Row],[ENE]:[DIC]])</f>
        <v>500000</v>
      </c>
      <c r="Y131" s="5">
        <f>Tabla5[[#This Row],[TOTAL]]-Tabla5[[#This Row],[comprobación]]</f>
        <v>0</v>
      </c>
    </row>
    <row r="132" spans="1:25">
      <c r="A132" s="4">
        <v>124</v>
      </c>
      <c r="B132" t="s">
        <v>89</v>
      </c>
      <c r="C132" s="4">
        <v>39801</v>
      </c>
      <c r="D132" s="4">
        <v>39</v>
      </c>
      <c r="E132" s="4">
        <v>801</v>
      </c>
      <c r="F132" t="s">
        <v>102</v>
      </c>
      <c r="G132" s="4" t="s">
        <v>90</v>
      </c>
      <c r="H132" s="4" t="s">
        <v>32</v>
      </c>
      <c r="I132" s="4">
        <v>11</v>
      </c>
      <c r="J132" s="5">
        <v>0</v>
      </c>
      <c r="K132" s="5">
        <v>0</v>
      </c>
      <c r="L132" s="5">
        <v>0</v>
      </c>
      <c r="M132" s="5">
        <v>1203150</v>
      </c>
      <c r="N132" s="5">
        <v>0</v>
      </c>
      <c r="O132" s="5">
        <v>0</v>
      </c>
      <c r="P132" s="5">
        <v>0</v>
      </c>
      <c r="Q132" s="5">
        <v>0</v>
      </c>
      <c r="R132" s="5">
        <v>785977</v>
      </c>
      <c r="S132" s="5">
        <v>90873</v>
      </c>
      <c r="T132" s="5">
        <v>0</v>
      </c>
      <c r="U132" s="5">
        <v>0</v>
      </c>
      <c r="V132" s="5"/>
      <c r="W132" s="5">
        <v>2080000</v>
      </c>
      <c r="X132" s="5">
        <f>SUM(Tabla5[[#This Row],[ENE]:[DIC]])</f>
        <v>2080000</v>
      </c>
      <c r="Y132" s="5">
        <f>Tabla5[[#This Row],[TOTAL]]-Tabla5[[#This Row],[comprobación]]</f>
        <v>0</v>
      </c>
    </row>
    <row r="133" spans="1:25">
      <c r="A133" s="4">
        <v>125</v>
      </c>
      <c r="B133" t="s">
        <v>89</v>
      </c>
      <c r="C133" s="4">
        <v>44116</v>
      </c>
      <c r="D133" s="4">
        <v>44</v>
      </c>
      <c r="E133" s="4">
        <v>116</v>
      </c>
      <c r="F133" t="s">
        <v>103</v>
      </c>
      <c r="G133" s="4" t="s">
        <v>90</v>
      </c>
      <c r="H133" s="4" t="s">
        <v>32</v>
      </c>
      <c r="I133" s="4">
        <v>11</v>
      </c>
      <c r="J133" s="5">
        <v>9527</v>
      </c>
      <c r="K133" s="5">
        <v>6180</v>
      </c>
      <c r="L133" s="5">
        <v>6180</v>
      </c>
      <c r="M133" s="5">
        <v>6180</v>
      </c>
      <c r="N133" s="5">
        <v>6180</v>
      </c>
      <c r="O133" s="5">
        <v>11330</v>
      </c>
      <c r="P133" s="5">
        <v>13905</v>
      </c>
      <c r="Q133" s="5">
        <v>16480</v>
      </c>
      <c r="R133" s="5">
        <v>17510</v>
      </c>
      <c r="S133" s="5">
        <v>14626</v>
      </c>
      <c r="T133" s="5">
        <v>0</v>
      </c>
      <c r="U133" s="5">
        <v>0</v>
      </c>
      <c r="V133" s="5"/>
      <c r="W133" s="5">
        <v>108098</v>
      </c>
      <c r="X133" s="5">
        <f>SUM(Tabla5[[#This Row],[ENE]:[DIC]])</f>
        <v>108098</v>
      </c>
      <c r="Y133" s="5">
        <f>Tabla5[[#This Row],[TOTAL]]-Tabla5[[#This Row],[comprobación]]</f>
        <v>0</v>
      </c>
    </row>
    <row r="134" spans="1:25">
      <c r="A134" s="4">
        <v>126</v>
      </c>
      <c r="B134" t="s">
        <v>89</v>
      </c>
      <c r="C134" s="4">
        <v>38222</v>
      </c>
      <c r="D134" s="4">
        <v>38</v>
      </c>
      <c r="E134" s="4">
        <v>222</v>
      </c>
      <c r="F134" t="s">
        <v>104</v>
      </c>
      <c r="G134" s="4" t="s">
        <v>90</v>
      </c>
      <c r="H134" s="4" t="s">
        <v>32</v>
      </c>
      <c r="I134" s="4">
        <v>11</v>
      </c>
      <c r="J134" s="5">
        <v>206230</v>
      </c>
      <c r="K134" s="5">
        <v>0</v>
      </c>
      <c r="L134" s="5">
        <v>0</v>
      </c>
      <c r="M134" s="5">
        <v>3770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/>
      <c r="W134" s="5">
        <v>210000</v>
      </c>
      <c r="X134" s="5">
        <f>SUM(Tabla5[[#This Row],[ENE]:[DIC]])</f>
        <v>210000</v>
      </c>
      <c r="Y134" s="5">
        <f>Tabla5[[#This Row],[TOTAL]]-Tabla5[[#This Row],[comprobación]]</f>
        <v>0</v>
      </c>
    </row>
    <row r="135" spans="1:25">
      <c r="A135" s="4">
        <v>127</v>
      </c>
      <c r="B135" t="s">
        <v>105</v>
      </c>
      <c r="C135" s="4">
        <v>11301</v>
      </c>
      <c r="D135" s="4">
        <v>11</v>
      </c>
      <c r="E135" s="4">
        <v>301</v>
      </c>
      <c r="F135" t="s">
        <v>36</v>
      </c>
      <c r="G135" s="4" t="s">
        <v>106</v>
      </c>
      <c r="H135" s="4" t="s">
        <v>32</v>
      </c>
      <c r="I135" s="4">
        <v>11</v>
      </c>
      <c r="J135" s="5">
        <v>51119</v>
      </c>
      <c r="K135" s="5">
        <v>51119</v>
      </c>
      <c r="L135" s="5">
        <v>51119</v>
      </c>
      <c r="M135" s="5">
        <v>51119</v>
      </c>
      <c r="N135" s="5">
        <v>51119</v>
      </c>
      <c r="O135" s="5">
        <v>51119</v>
      </c>
      <c r="P135" s="5">
        <v>51119</v>
      </c>
      <c r="Q135" s="5">
        <v>51119</v>
      </c>
      <c r="R135" s="5">
        <v>51119</v>
      </c>
      <c r="S135" s="5">
        <v>51119</v>
      </c>
      <c r="T135" s="5">
        <v>51119</v>
      </c>
      <c r="U135" s="6">
        <v>51123</v>
      </c>
      <c r="V135" s="5"/>
      <c r="W135" s="5">
        <v>613432</v>
      </c>
      <c r="X135" s="5">
        <f>SUM(Tabla5[[#This Row],[ENE]:[DIC]])</f>
        <v>613432</v>
      </c>
      <c r="Y135" s="5">
        <f>Tabla5[[#This Row],[TOTAL]]-Tabla5[[#This Row],[comprobación]]</f>
        <v>0</v>
      </c>
    </row>
    <row r="136" spans="1:25">
      <c r="A136" s="4">
        <v>128</v>
      </c>
      <c r="B136" t="s">
        <v>105</v>
      </c>
      <c r="C136" s="4">
        <v>13203</v>
      </c>
      <c r="D136" s="4">
        <v>13</v>
      </c>
      <c r="E136" s="4">
        <v>203</v>
      </c>
      <c r="F136" t="s">
        <v>34</v>
      </c>
      <c r="G136" s="4" t="s">
        <v>106</v>
      </c>
      <c r="H136" s="4" t="s">
        <v>32</v>
      </c>
      <c r="I136" s="4">
        <v>11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142133</v>
      </c>
      <c r="V136" s="5"/>
      <c r="W136" s="5">
        <v>142133</v>
      </c>
      <c r="X136" s="5">
        <f>SUM(Tabla5[[#This Row],[ENE]:[DIC]])</f>
        <v>142133</v>
      </c>
      <c r="Y136" s="5">
        <f>Tabla5[[#This Row],[TOTAL]]-Tabla5[[#This Row],[comprobación]]</f>
        <v>0</v>
      </c>
    </row>
    <row r="137" spans="1:25">
      <c r="A137" s="4">
        <v>129</v>
      </c>
      <c r="B137" t="s">
        <v>105</v>
      </c>
      <c r="C137" s="4">
        <v>13201</v>
      </c>
      <c r="D137" s="4">
        <v>13</v>
      </c>
      <c r="E137" s="4">
        <v>201</v>
      </c>
      <c r="F137" t="s">
        <v>33</v>
      </c>
      <c r="G137" s="4" t="s">
        <v>106</v>
      </c>
      <c r="H137" s="4" t="s">
        <v>32</v>
      </c>
      <c r="I137" s="4">
        <v>11</v>
      </c>
      <c r="J137" s="5">
        <v>0</v>
      </c>
      <c r="K137" s="5">
        <v>0</v>
      </c>
      <c r="L137" s="5">
        <v>19619</v>
      </c>
      <c r="M137" s="5">
        <v>0</v>
      </c>
      <c r="N137" s="5">
        <v>0</v>
      </c>
      <c r="O137" s="5">
        <v>3903</v>
      </c>
      <c r="P137" s="5">
        <v>16351</v>
      </c>
      <c r="Q137" s="5">
        <v>0</v>
      </c>
      <c r="R137" s="5">
        <v>0</v>
      </c>
      <c r="S137" s="5">
        <v>0</v>
      </c>
      <c r="T137" s="5">
        <v>0</v>
      </c>
      <c r="U137" s="5">
        <v>19620</v>
      </c>
      <c r="V137" s="5"/>
      <c r="W137" s="5">
        <v>59493</v>
      </c>
      <c r="X137" s="5">
        <f>SUM(Tabla5[[#This Row],[ENE]:[DIC]])</f>
        <v>59493</v>
      </c>
      <c r="Y137" s="5">
        <f>Tabla5[[#This Row],[TOTAL]]-Tabla5[[#This Row],[comprobación]]</f>
        <v>0</v>
      </c>
    </row>
    <row r="138" spans="1:25">
      <c r="A138" s="4">
        <v>130</v>
      </c>
      <c r="B138" t="s">
        <v>105</v>
      </c>
      <c r="C138" s="4">
        <v>13401</v>
      </c>
      <c r="D138" s="4">
        <v>13</v>
      </c>
      <c r="E138" s="4">
        <v>401</v>
      </c>
      <c r="F138" t="s">
        <v>48</v>
      </c>
      <c r="G138" s="4" t="s">
        <v>106</v>
      </c>
      <c r="H138" s="4" t="s">
        <v>32</v>
      </c>
      <c r="I138" s="4">
        <v>11</v>
      </c>
      <c r="J138" s="5">
        <v>3252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/>
      <c r="W138" s="5">
        <v>3252</v>
      </c>
      <c r="X138" s="5">
        <f>SUM(Tabla5[[#This Row],[ENE]:[DIC]])</f>
        <v>3252</v>
      </c>
      <c r="Y138" s="5">
        <f>Tabla5[[#This Row],[TOTAL]]-Tabla5[[#This Row],[comprobación]]</f>
        <v>0</v>
      </c>
    </row>
    <row r="139" spans="1:25">
      <c r="A139" s="4">
        <v>131</v>
      </c>
      <c r="B139" t="s">
        <v>105</v>
      </c>
      <c r="C139" s="4">
        <v>15408</v>
      </c>
      <c r="D139" s="4">
        <v>15</v>
      </c>
      <c r="E139" s="4">
        <v>408</v>
      </c>
      <c r="F139" t="s">
        <v>38</v>
      </c>
      <c r="G139" s="4" t="s">
        <v>106</v>
      </c>
      <c r="H139" s="4" t="s">
        <v>32</v>
      </c>
      <c r="I139" s="4">
        <v>11</v>
      </c>
      <c r="J139" s="5">
        <v>19043</v>
      </c>
      <c r="K139" s="5">
        <v>18361</v>
      </c>
      <c r="L139" s="5">
        <v>21631</v>
      </c>
      <c r="M139" s="5">
        <v>18398</v>
      </c>
      <c r="N139" s="5">
        <v>18411</v>
      </c>
      <c r="O139" s="5">
        <v>19110</v>
      </c>
      <c r="P139" s="5">
        <v>21812</v>
      </c>
      <c r="Q139" s="5">
        <v>47459</v>
      </c>
      <c r="R139" s="5">
        <v>17981</v>
      </c>
      <c r="S139" s="5">
        <v>19517</v>
      </c>
      <c r="T139" s="5">
        <v>21180</v>
      </c>
      <c r="U139" s="5">
        <v>21179</v>
      </c>
      <c r="V139" s="5"/>
      <c r="W139" s="5">
        <v>264082</v>
      </c>
      <c r="X139" s="5">
        <f>SUM(Tabla5[[#This Row],[ENE]:[DIC]])</f>
        <v>264082</v>
      </c>
      <c r="Y139" s="5">
        <f>Tabla5[[#This Row],[TOTAL]]-Tabla5[[#This Row],[comprobación]]</f>
        <v>0</v>
      </c>
    </row>
    <row r="140" spans="1:25">
      <c r="A140" s="4">
        <v>132</v>
      </c>
      <c r="B140" t="s">
        <v>105</v>
      </c>
      <c r="C140" s="4">
        <v>21101</v>
      </c>
      <c r="D140" s="4">
        <v>21</v>
      </c>
      <c r="E140" s="4">
        <v>101</v>
      </c>
      <c r="F140" t="s">
        <v>39</v>
      </c>
      <c r="G140" s="4" t="s">
        <v>106</v>
      </c>
      <c r="H140" s="4" t="s">
        <v>32</v>
      </c>
      <c r="I140" s="4">
        <v>11</v>
      </c>
      <c r="J140" s="5">
        <v>1456</v>
      </c>
      <c r="K140" s="5">
        <v>0</v>
      </c>
      <c r="L140" s="5">
        <v>498</v>
      </c>
      <c r="M140" s="5">
        <v>166</v>
      </c>
      <c r="N140" s="5">
        <v>1138</v>
      </c>
      <c r="O140" s="5">
        <v>185</v>
      </c>
      <c r="P140" s="5">
        <v>295</v>
      </c>
      <c r="Q140" s="5">
        <v>0</v>
      </c>
      <c r="R140" s="5">
        <v>103</v>
      </c>
      <c r="S140" s="5">
        <v>1067</v>
      </c>
      <c r="T140" s="5">
        <v>0</v>
      </c>
      <c r="U140" s="5">
        <v>0</v>
      </c>
      <c r="V140" s="5"/>
      <c r="W140" s="5">
        <v>4908</v>
      </c>
      <c r="X140" s="5">
        <f>SUM(Tabla5[[#This Row],[ENE]:[DIC]])</f>
        <v>4908</v>
      </c>
      <c r="Y140" s="5">
        <f>Tabla5[[#This Row],[TOTAL]]-Tabla5[[#This Row],[comprobación]]</f>
        <v>0</v>
      </c>
    </row>
    <row r="141" spans="1:25">
      <c r="A141" s="4">
        <v>133</v>
      </c>
      <c r="B141" t="s">
        <v>105</v>
      </c>
      <c r="C141" s="4">
        <v>21201</v>
      </c>
      <c r="D141" s="4">
        <v>21</v>
      </c>
      <c r="E141" s="4">
        <v>201</v>
      </c>
      <c r="F141" t="s">
        <v>75</v>
      </c>
      <c r="G141" s="4" t="s">
        <v>106</v>
      </c>
      <c r="H141" s="4" t="s">
        <v>32</v>
      </c>
      <c r="I141" s="4">
        <v>11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/>
      <c r="W141" s="5">
        <v>0</v>
      </c>
      <c r="X141" s="5">
        <f>SUM(Tabla5[[#This Row],[ENE]:[DIC]])</f>
        <v>0</v>
      </c>
      <c r="Y141" s="5">
        <f>Tabla5[[#This Row],[TOTAL]]-Tabla5[[#This Row],[comprobación]]</f>
        <v>0</v>
      </c>
    </row>
    <row r="142" spans="1:25">
      <c r="A142" s="4">
        <v>134</v>
      </c>
      <c r="B142" t="s">
        <v>105</v>
      </c>
      <c r="C142" s="4">
        <v>26101</v>
      </c>
      <c r="D142" s="4">
        <v>26</v>
      </c>
      <c r="E142" s="4">
        <v>101</v>
      </c>
      <c r="F142" t="s">
        <v>41</v>
      </c>
      <c r="G142" s="4" t="s">
        <v>106</v>
      </c>
      <c r="H142" s="4" t="s">
        <v>32</v>
      </c>
      <c r="I142" s="4">
        <v>11</v>
      </c>
      <c r="J142" s="5">
        <v>1221</v>
      </c>
      <c r="K142" s="5">
        <v>2456</v>
      </c>
      <c r="L142" s="5">
        <v>1651</v>
      </c>
      <c r="M142" s="5">
        <v>2304</v>
      </c>
      <c r="N142" s="5">
        <v>2790</v>
      </c>
      <c r="O142" s="5">
        <v>3417</v>
      </c>
      <c r="P142" s="5">
        <v>3563</v>
      </c>
      <c r="Q142" s="5">
        <v>3273</v>
      </c>
      <c r="R142" s="5">
        <v>3427</v>
      </c>
      <c r="S142" s="5">
        <v>4779</v>
      </c>
      <c r="T142" s="5">
        <v>0</v>
      </c>
      <c r="U142" s="5">
        <v>0</v>
      </c>
      <c r="V142" s="5"/>
      <c r="W142" s="5">
        <v>28881</v>
      </c>
      <c r="X142" s="5">
        <f>SUM(Tabla5[[#This Row],[ENE]:[DIC]])</f>
        <v>28881</v>
      </c>
      <c r="Y142" s="5">
        <f>Tabla5[[#This Row],[TOTAL]]-Tabla5[[#This Row],[comprobación]]</f>
        <v>0</v>
      </c>
    </row>
    <row r="143" spans="1:25">
      <c r="A143" s="4">
        <v>135</v>
      </c>
      <c r="B143" t="s">
        <v>105</v>
      </c>
      <c r="C143" s="4">
        <v>29301</v>
      </c>
      <c r="D143" s="4">
        <v>29</v>
      </c>
      <c r="E143" s="4">
        <v>301</v>
      </c>
      <c r="F143" t="s">
        <v>95</v>
      </c>
      <c r="G143" s="4" t="s">
        <v>106</v>
      </c>
      <c r="H143" s="4" t="s">
        <v>32</v>
      </c>
      <c r="I143" s="4">
        <v>11</v>
      </c>
      <c r="J143" s="5">
        <v>0</v>
      </c>
      <c r="K143" s="5">
        <v>7813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5150</v>
      </c>
      <c r="S143" s="5">
        <v>0</v>
      </c>
      <c r="T143" s="5">
        <v>0</v>
      </c>
      <c r="U143" s="5">
        <v>0</v>
      </c>
      <c r="V143" s="5"/>
      <c r="W143" s="5">
        <v>12963</v>
      </c>
      <c r="X143" s="5">
        <f>SUM(Tabla5[[#This Row],[ENE]:[DIC]])</f>
        <v>12963</v>
      </c>
      <c r="Y143" s="5">
        <f>Tabla5[[#This Row],[TOTAL]]-Tabla5[[#This Row],[comprobación]]</f>
        <v>0</v>
      </c>
    </row>
    <row r="144" spans="1:25">
      <c r="A144" s="4">
        <v>136</v>
      </c>
      <c r="B144" t="s">
        <v>105</v>
      </c>
      <c r="C144" s="4">
        <v>29401</v>
      </c>
      <c r="D144" s="4">
        <v>29</v>
      </c>
      <c r="E144" s="4">
        <v>401</v>
      </c>
      <c r="F144" t="s">
        <v>55</v>
      </c>
      <c r="G144" s="4" t="s">
        <v>106</v>
      </c>
      <c r="H144" s="4" t="s">
        <v>32</v>
      </c>
      <c r="I144" s="4">
        <v>11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/>
      <c r="W144" s="5">
        <v>0</v>
      </c>
      <c r="X144" s="5">
        <f>SUM(Tabla5[[#This Row],[ENE]:[DIC]])</f>
        <v>0</v>
      </c>
      <c r="Y144" s="5">
        <f>Tabla5[[#This Row],[TOTAL]]-Tabla5[[#This Row],[comprobación]]</f>
        <v>0</v>
      </c>
    </row>
    <row r="145" spans="1:25">
      <c r="A145" s="4">
        <v>137</v>
      </c>
      <c r="B145" t="s">
        <v>105</v>
      </c>
      <c r="C145" s="4">
        <v>33101</v>
      </c>
      <c r="D145" s="4">
        <v>33</v>
      </c>
      <c r="E145" s="4">
        <v>101</v>
      </c>
      <c r="F145" t="s">
        <v>96</v>
      </c>
      <c r="G145" s="4" t="s">
        <v>106</v>
      </c>
      <c r="H145" s="4" t="s">
        <v>32</v>
      </c>
      <c r="I145" s="4">
        <v>11</v>
      </c>
      <c r="J145" s="5">
        <v>0</v>
      </c>
      <c r="K145" s="5">
        <v>168547</v>
      </c>
      <c r="L145" s="5">
        <v>0</v>
      </c>
      <c r="M145" s="5">
        <v>4406</v>
      </c>
      <c r="N145" s="5">
        <v>1669</v>
      </c>
      <c r="O145" s="5">
        <v>961</v>
      </c>
      <c r="P145" s="5">
        <v>5930</v>
      </c>
      <c r="Q145" s="5">
        <v>961</v>
      </c>
      <c r="R145" s="5">
        <v>961</v>
      </c>
      <c r="S145" s="5">
        <v>16565</v>
      </c>
      <c r="T145" s="5">
        <v>0</v>
      </c>
      <c r="U145" s="5">
        <v>0</v>
      </c>
      <c r="V145" s="5"/>
      <c r="W145" s="5">
        <v>200000</v>
      </c>
      <c r="X145" s="5">
        <f>SUM(Tabla5[[#This Row],[ENE]:[DIC]])</f>
        <v>200000</v>
      </c>
      <c r="Y145" s="5">
        <f>Tabla5[[#This Row],[TOTAL]]-Tabla5[[#This Row],[comprobación]]</f>
        <v>0</v>
      </c>
    </row>
    <row r="146" spans="1:25">
      <c r="A146" s="4">
        <v>138</v>
      </c>
      <c r="B146" t="s">
        <v>105</v>
      </c>
      <c r="C146" s="4">
        <v>35202</v>
      </c>
      <c r="D146" s="4">
        <v>35</v>
      </c>
      <c r="E146" s="4">
        <v>202</v>
      </c>
      <c r="F146" t="s">
        <v>107</v>
      </c>
      <c r="G146" s="4" t="s">
        <v>106</v>
      </c>
      <c r="H146" s="4" t="s">
        <v>32</v>
      </c>
      <c r="I146" s="4">
        <v>11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/>
      <c r="W146" s="5">
        <v>0</v>
      </c>
      <c r="X146" s="5">
        <f>SUM(Tabla5[[#This Row],[ENE]:[DIC]])</f>
        <v>0</v>
      </c>
      <c r="Y146" s="5">
        <f>Tabla5[[#This Row],[TOTAL]]-Tabla5[[#This Row],[comprobación]]</f>
        <v>0</v>
      </c>
    </row>
    <row r="147" spans="1:25">
      <c r="A147" s="4">
        <v>139</v>
      </c>
      <c r="B147" t="s">
        <v>105</v>
      </c>
      <c r="C147" s="4">
        <v>37501</v>
      </c>
      <c r="D147" s="4">
        <v>37</v>
      </c>
      <c r="E147" s="4">
        <v>501</v>
      </c>
      <c r="F147" t="s">
        <v>77</v>
      </c>
      <c r="G147" s="4" t="s">
        <v>106</v>
      </c>
      <c r="H147" s="4" t="s">
        <v>32</v>
      </c>
      <c r="I147" s="4">
        <v>11</v>
      </c>
      <c r="J147" s="5">
        <v>165</v>
      </c>
      <c r="K147" s="5">
        <v>0</v>
      </c>
      <c r="L147" s="5">
        <v>143</v>
      </c>
      <c r="M147" s="5">
        <v>319</v>
      </c>
      <c r="N147" s="5">
        <v>195</v>
      </c>
      <c r="O147" s="5">
        <v>108</v>
      </c>
      <c r="P147" s="5">
        <v>496</v>
      </c>
      <c r="Q147" s="5">
        <v>228</v>
      </c>
      <c r="R147" s="5">
        <v>122</v>
      </c>
      <c r="S147" s="5">
        <v>336</v>
      </c>
      <c r="T147" s="5">
        <v>0</v>
      </c>
      <c r="U147" s="5">
        <v>0</v>
      </c>
      <c r="V147" s="5"/>
      <c r="W147" s="5">
        <v>2112</v>
      </c>
      <c r="X147" s="5">
        <f>SUM(Tabla5[[#This Row],[ENE]:[DIC]])</f>
        <v>2112</v>
      </c>
      <c r="Y147" s="5">
        <f>Tabla5[[#This Row],[TOTAL]]-Tabla5[[#This Row],[comprobación]]</f>
        <v>0</v>
      </c>
    </row>
    <row r="148" spans="1:25">
      <c r="A148" s="4">
        <v>140</v>
      </c>
      <c r="B148" t="s">
        <v>105</v>
      </c>
      <c r="C148" s="4">
        <v>38101</v>
      </c>
      <c r="D148" s="4">
        <v>38</v>
      </c>
      <c r="E148" s="4">
        <v>101</v>
      </c>
      <c r="F148" t="s">
        <v>43</v>
      </c>
      <c r="G148" s="4" t="s">
        <v>106</v>
      </c>
      <c r="H148" s="4" t="s">
        <v>32</v>
      </c>
      <c r="I148" s="4">
        <v>11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/>
      <c r="W148" s="5">
        <v>0</v>
      </c>
      <c r="X148" s="5">
        <f>SUM(Tabla5[[#This Row],[ENE]:[DIC]])</f>
        <v>0</v>
      </c>
      <c r="Y148" s="5">
        <f>Tabla5[[#This Row],[TOTAL]]-Tabla5[[#This Row],[comprobación]]</f>
        <v>0</v>
      </c>
    </row>
    <row r="149" spans="1:25">
      <c r="A149" s="4">
        <v>141</v>
      </c>
      <c r="B149" t="s">
        <v>108</v>
      </c>
      <c r="C149" s="4">
        <v>11301</v>
      </c>
      <c r="D149" s="4">
        <v>11</v>
      </c>
      <c r="E149" s="4">
        <v>301</v>
      </c>
      <c r="F149" t="s">
        <v>36</v>
      </c>
      <c r="G149" s="4" t="s">
        <v>109</v>
      </c>
      <c r="H149" s="4" t="s">
        <v>32</v>
      </c>
      <c r="I149" s="4">
        <v>11</v>
      </c>
      <c r="J149" s="5">
        <v>12500</v>
      </c>
      <c r="K149" s="5">
        <v>12500</v>
      </c>
      <c r="L149" s="5">
        <v>12500</v>
      </c>
      <c r="M149" s="5">
        <v>12500</v>
      </c>
      <c r="N149" s="5">
        <v>12500</v>
      </c>
      <c r="O149" s="5">
        <v>12500</v>
      </c>
      <c r="P149" s="5">
        <v>12500</v>
      </c>
      <c r="Q149" s="5">
        <v>12500</v>
      </c>
      <c r="R149" s="5">
        <v>12500</v>
      </c>
      <c r="S149" s="5">
        <v>12500</v>
      </c>
      <c r="T149" s="5">
        <v>12500</v>
      </c>
      <c r="U149" s="6">
        <v>12500</v>
      </c>
      <c r="V149" s="5"/>
      <c r="W149" s="5">
        <v>150000</v>
      </c>
      <c r="X149" s="5">
        <f>SUM(Tabla5[[#This Row],[ENE]:[DIC]])</f>
        <v>150000</v>
      </c>
      <c r="Y149" s="5">
        <f>Tabla5[[#This Row],[TOTAL]]-Tabla5[[#This Row],[comprobación]]</f>
        <v>0</v>
      </c>
    </row>
    <row r="150" spans="1:25">
      <c r="A150" s="4">
        <v>142</v>
      </c>
      <c r="B150" t="s">
        <v>108</v>
      </c>
      <c r="C150" s="4">
        <v>13401</v>
      </c>
      <c r="D150" s="4">
        <v>13</v>
      </c>
      <c r="E150" s="4">
        <v>401</v>
      </c>
      <c r="F150" t="s">
        <v>48</v>
      </c>
      <c r="G150" s="4" t="s">
        <v>109</v>
      </c>
      <c r="H150" s="4" t="s">
        <v>32</v>
      </c>
      <c r="I150" s="4">
        <v>11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/>
      <c r="W150" s="5">
        <v>0</v>
      </c>
      <c r="X150" s="5">
        <f>SUM(Tabla5[[#This Row],[ENE]:[DIC]])</f>
        <v>0</v>
      </c>
      <c r="Y150" s="5">
        <f>Tabla5[[#This Row],[TOTAL]]-Tabla5[[#This Row],[comprobación]]</f>
        <v>0</v>
      </c>
    </row>
    <row r="151" spans="1:25">
      <c r="A151" s="4">
        <v>143</v>
      </c>
      <c r="B151" t="s">
        <v>108</v>
      </c>
      <c r="C151" s="4">
        <v>15408</v>
      </c>
      <c r="D151" s="4">
        <v>15</v>
      </c>
      <c r="E151" s="4">
        <v>408</v>
      </c>
      <c r="F151" t="s">
        <v>38</v>
      </c>
      <c r="G151" s="4" t="s">
        <v>109</v>
      </c>
      <c r="H151" s="4" t="s">
        <v>32</v>
      </c>
      <c r="I151" s="4">
        <v>11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/>
      <c r="W151" s="5">
        <v>0</v>
      </c>
      <c r="X151" s="5">
        <f>SUM(Tabla5[[#This Row],[ENE]:[DIC]])</f>
        <v>0</v>
      </c>
      <c r="Y151" s="5">
        <f>Tabla5[[#This Row],[TOTAL]]-Tabla5[[#This Row],[comprobación]]</f>
        <v>0</v>
      </c>
    </row>
    <row r="152" spans="1:25">
      <c r="A152" s="4">
        <v>144</v>
      </c>
      <c r="B152" t="s">
        <v>110</v>
      </c>
      <c r="C152" s="4">
        <v>33301</v>
      </c>
      <c r="D152" s="4">
        <v>33</v>
      </c>
      <c r="E152" s="4">
        <v>301</v>
      </c>
      <c r="F152" t="s">
        <v>111</v>
      </c>
      <c r="G152" s="4" t="s">
        <v>112</v>
      </c>
      <c r="H152" s="4" t="s">
        <v>32</v>
      </c>
      <c r="I152" s="4">
        <v>11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183699</v>
      </c>
      <c r="S152" s="5">
        <v>0</v>
      </c>
      <c r="T152" s="5">
        <v>0</v>
      </c>
      <c r="U152" s="5">
        <v>0</v>
      </c>
      <c r="V152" s="5"/>
      <c r="W152" s="5">
        <v>183699</v>
      </c>
      <c r="X152" s="5">
        <f>SUM(Tabla5[[#This Row],[ENE]:[DIC]])</f>
        <v>183699</v>
      </c>
      <c r="Y152" s="5">
        <f>Tabla5[[#This Row],[TOTAL]]-Tabla5[[#This Row],[comprobación]]</f>
        <v>0</v>
      </c>
    </row>
    <row r="153" spans="1:25">
      <c r="A153" s="4">
        <v>145</v>
      </c>
      <c r="B153" t="s">
        <v>108</v>
      </c>
      <c r="C153" s="4">
        <v>34104</v>
      </c>
      <c r="D153" s="4">
        <v>34</v>
      </c>
      <c r="E153" s="4">
        <v>104</v>
      </c>
      <c r="F153" t="s">
        <v>113</v>
      </c>
      <c r="G153" s="4" t="s">
        <v>109</v>
      </c>
      <c r="H153" s="4" t="s">
        <v>32</v>
      </c>
      <c r="I153" s="4">
        <v>11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/>
      <c r="W153" s="5">
        <v>0</v>
      </c>
      <c r="X153" s="5">
        <f>SUM(Tabla5[[#This Row],[ENE]:[DIC]])</f>
        <v>0</v>
      </c>
      <c r="Y153" s="5">
        <f>Tabla5[[#This Row],[TOTAL]]-Tabla5[[#This Row],[comprobación]]</f>
        <v>0</v>
      </c>
    </row>
    <row r="154" spans="1:25">
      <c r="A154" s="4">
        <v>146</v>
      </c>
      <c r="B154" t="s">
        <v>114</v>
      </c>
      <c r="C154" s="4">
        <v>11301</v>
      </c>
      <c r="D154" s="4">
        <v>11</v>
      </c>
      <c r="E154" s="4">
        <v>301</v>
      </c>
      <c r="F154" t="s">
        <v>36</v>
      </c>
      <c r="G154" s="4" t="s">
        <v>115</v>
      </c>
      <c r="H154" s="4" t="s">
        <v>32</v>
      </c>
      <c r="I154" s="4">
        <v>11</v>
      </c>
      <c r="J154" s="5">
        <v>29034</v>
      </c>
      <c r="K154" s="5">
        <v>29034</v>
      </c>
      <c r="L154" s="5">
        <v>29034</v>
      </c>
      <c r="M154" s="5">
        <v>29034</v>
      </c>
      <c r="N154" s="5">
        <v>29034</v>
      </c>
      <c r="O154" s="5">
        <v>29034</v>
      </c>
      <c r="P154" s="5">
        <v>29034</v>
      </c>
      <c r="Q154" s="5">
        <v>29034</v>
      </c>
      <c r="R154" s="5">
        <v>29034</v>
      </c>
      <c r="S154" s="5">
        <v>29034</v>
      </c>
      <c r="T154" s="5">
        <v>29034</v>
      </c>
      <c r="U154" s="6">
        <v>29034</v>
      </c>
      <c r="V154" s="5"/>
      <c r="W154" s="5">
        <v>348408</v>
      </c>
      <c r="X154" s="5">
        <f>SUM(Tabla5[[#This Row],[ENE]:[DIC]])</f>
        <v>348408</v>
      </c>
      <c r="Y154" s="5">
        <f>Tabla5[[#This Row],[TOTAL]]-Tabla5[[#This Row],[comprobación]]</f>
        <v>0</v>
      </c>
    </row>
    <row r="155" spans="1:25">
      <c r="A155" s="4">
        <v>147</v>
      </c>
      <c r="B155" t="s">
        <v>114</v>
      </c>
      <c r="C155" s="4">
        <v>13201</v>
      </c>
      <c r="D155" s="4">
        <v>13</v>
      </c>
      <c r="E155" s="4">
        <v>201</v>
      </c>
      <c r="F155" t="s">
        <v>33</v>
      </c>
      <c r="G155" s="4" t="s">
        <v>115</v>
      </c>
      <c r="H155" s="4" t="s">
        <v>32</v>
      </c>
      <c r="I155" s="4">
        <v>11</v>
      </c>
      <c r="J155" s="5">
        <v>0</v>
      </c>
      <c r="K155" s="5">
        <v>0</v>
      </c>
      <c r="L155" s="5">
        <v>11017</v>
      </c>
      <c r="M155" s="5">
        <v>0</v>
      </c>
      <c r="N155" s="5">
        <v>0</v>
      </c>
      <c r="O155" s="5">
        <v>3984</v>
      </c>
      <c r="P155" s="5">
        <v>0</v>
      </c>
      <c r="Q155" s="5">
        <v>0</v>
      </c>
      <c r="R155" s="5">
        <v>0</v>
      </c>
      <c r="S155" s="5">
        <v>7033</v>
      </c>
      <c r="T155" s="5">
        <v>0</v>
      </c>
      <c r="U155" s="5">
        <v>11018</v>
      </c>
      <c r="V155" s="5"/>
      <c r="W155" s="5">
        <v>33052</v>
      </c>
      <c r="X155" s="5">
        <f>SUM(Tabla5[[#This Row],[ENE]:[DIC]])</f>
        <v>33052</v>
      </c>
      <c r="Y155" s="5">
        <f>Tabla5[[#This Row],[TOTAL]]-Tabla5[[#This Row],[comprobación]]</f>
        <v>0</v>
      </c>
    </row>
    <row r="156" spans="1:25">
      <c r="A156" s="4">
        <v>148</v>
      </c>
      <c r="B156" t="s">
        <v>114</v>
      </c>
      <c r="C156" s="4">
        <v>13203</v>
      </c>
      <c r="D156" s="4">
        <v>13</v>
      </c>
      <c r="E156" s="4">
        <v>203</v>
      </c>
      <c r="F156" t="s">
        <v>34</v>
      </c>
      <c r="G156" s="4" t="s">
        <v>115</v>
      </c>
      <c r="H156" s="4" t="s">
        <v>32</v>
      </c>
      <c r="I156" s="4">
        <v>11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20774</v>
      </c>
      <c r="T156" s="5">
        <v>0</v>
      </c>
      <c r="U156" s="5">
        <v>43626</v>
      </c>
      <c r="V156" s="5"/>
      <c r="W156" s="5">
        <v>64400</v>
      </c>
      <c r="X156" s="5">
        <f>SUM(Tabla5[[#This Row],[ENE]:[DIC]])</f>
        <v>64400</v>
      </c>
      <c r="Y156" s="5">
        <f>Tabla5[[#This Row],[TOTAL]]-Tabla5[[#This Row],[comprobación]]</f>
        <v>0</v>
      </c>
    </row>
    <row r="157" spans="1:25">
      <c r="A157" s="4">
        <v>149</v>
      </c>
      <c r="B157" t="s">
        <v>114</v>
      </c>
      <c r="C157" s="4">
        <v>13401</v>
      </c>
      <c r="D157" s="4">
        <v>13</v>
      </c>
      <c r="E157" s="4">
        <v>401</v>
      </c>
      <c r="F157" t="s">
        <v>48</v>
      </c>
      <c r="G157" s="4" t="s">
        <v>115</v>
      </c>
      <c r="H157" s="4" t="s">
        <v>32</v>
      </c>
      <c r="I157" s="4">
        <v>11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3636</v>
      </c>
      <c r="U157" s="5">
        <v>3635</v>
      </c>
      <c r="V157" s="5"/>
      <c r="W157" s="5">
        <v>7271</v>
      </c>
      <c r="X157" s="5">
        <f>SUM(Tabla5[[#This Row],[ENE]:[DIC]])</f>
        <v>7271</v>
      </c>
      <c r="Y157" s="5">
        <f>Tabla5[[#This Row],[TOTAL]]-Tabla5[[#This Row],[comprobación]]</f>
        <v>0</v>
      </c>
    </row>
    <row r="158" spans="1:25">
      <c r="A158" s="4">
        <v>150</v>
      </c>
      <c r="B158" t="s">
        <v>114</v>
      </c>
      <c r="C158" s="4">
        <v>15404</v>
      </c>
      <c r="D158" s="4">
        <v>15</v>
      </c>
      <c r="E158" s="4">
        <v>404</v>
      </c>
      <c r="F158" t="s">
        <v>49</v>
      </c>
      <c r="G158" s="4" t="s">
        <v>115</v>
      </c>
      <c r="H158" s="4" t="s">
        <v>32</v>
      </c>
      <c r="I158" s="4">
        <v>11</v>
      </c>
      <c r="J158" s="5">
        <v>0</v>
      </c>
      <c r="K158" s="5">
        <v>0</v>
      </c>
      <c r="L158" s="5">
        <v>1109</v>
      </c>
      <c r="M158" s="5">
        <v>0</v>
      </c>
      <c r="N158" s="5">
        <v>0</v>
      </c>
      <c r="O158" s="5">
        <v>0</v>
      </c>
      <c r="P158" s="5">
        <v>636</v>
      </c>
      <c r="Q158" s="5">
        <v>0</v>
      </c>
      <c r="R158" s="5">
        <v>0</v>
      </c>
      <c r="S158" s="5">
        <v>0</v>
      </c>
      <c r="T158" s="5">
        <v>516</v>
      </c>
      <c r="U158" s="5">
        <v>0</v>
      </c>
      <c r="V158" s="5"/>
      <c r="W158" s="5">
        <v>2261</v>
      </c>
      <c r="X158" s="5">
        <f>SUM(Tabla5[[#This Row],[ENE]:[DIC]])</f>
        <v>2261</v>
      </c>
      <c r="Y158" s="5">
        <f>Tabla5[[#This Row],[TOTAL]]-Tabla5[[#This Row],[comprobación]]</f>
        <v>0</v>
      </c>
    </row>
    <row r="159" spans="1:25">
      <c r="A159" s="4">
        <v>151</v>
      </c>
      <c r="B159" t="s">
        <v>114</v>
      </c>
      <c r="C159" s="4">
        <v>15408</v>
      </c>
      <c r="D159" s="4">
        <v>15</v>
      </c>
      <c r="E159" s="4">
        <v>408</v>
      </c>
      <c r="F159" t="s">
        <v>38</v>
      </c>
      <c r="G159" s="4" t="s">
        <v>115</v>
      </c>
      <c r="H159" s="4" t="s">
        <v>32</v>
      </c>
      <c r="I159" s="4">
        <v>11</v>
      </c>
      <c r="J159" s="5">
        <v>3628</v>
      </c>
      <c r="K159" s="5">
        <v>3628</v>
      </c>
      <c r="L159" s="5">
        <v>4602</v>
      </c>
      <c r="M159" s="5">
        <v>4050</v>
      </c>
      <c r="N159" s="5">
        <v>4050</v>
      </c>
      <c r="O159" s="5">
        <v>4901</v>
      </c>
      <c r="P159" s="5">
        <v>4050</v>
      </c>
      <c r="Q159" s="5">
        <v>39831</v>
      </c>
      <c r="R159" s="5">
        <v>3958</v>
      </c>
      <c r="S159" s="5">
        <v>4101</v>
      </c>
      <c r="T159" s="5">
        <v>4826</v>
      </c>
      <c r="U159" s="5">
        <v>4823</v>
      </c>
      <c r="V159" s="5"/>
      <c r="W159" s="5">
        <v>86448</v>
      </c>
      <c r="X159" s="5">
        <f>SUM(Tabla5[[#This Row],[ENE]:[DIC]])</f>
        <v>86448</v>
      </c>
      <c r="Y159" s="5">
        <f>Tabla5[[#This Row],[TOTAL]]-Tabla5[[#This Row],[comprobación]]</f>
        <v>0</v>
      </c>
    </row>
    <row r="160" spans="1:25">
      <c r="A160" s="4">
        <v>152</v>
      </c>
      <c r="B160" t="s">
        <v>114</v>
      </c>
      <c r="C160" s="4">
        <v>21101</v>
      </c>
      <c r="D160" s="4">
        <v>21</v>
      </c>
      <c r="E160" s="4">
        <v>101</v>
      </c>
      <c r="F160" t="s">
        <v>39</v>
      </c>
      <c r="G160" s="4" t="s">
        <v>115</v>
      </c>
      <c r="H160" s="4" t="s">
        <v>32</v>
      </c>
      <c r="I160" s="4">
        <v>11</v>
      </c>
      <c r="J160" s="5">
        <v>0</v>
      </c>
      <c r="K160" s="5">
        <v>593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6324</v>
      </c>
      <c r="T160" s="5">
        <v>3569</v>
      </c>
      <c r="U160" s="5">
        <v>0</v>
      </c>
      <c r="V160" s="5"/>
      <c r="W160" s="5">
        <v>10486</v>
      </c>
      <c r="X160" s="5">
        <f>SUM(Tabla5[[#This Row],[ENE]:[DIC]])</f>
        <v>10486</v>
      </c>
      <c r="Y160" s="5">
        <f>Tabla5[[#This Row],[TOTAL]]-Tabla5[[#This Row],[comprobación]]</f>
        <v>0</v>
      </c>
    </row>
    <row r="161" spans="1:25">
      <c r="A161" s="4">
        <v>153</v>
      </c>
      <c r="B161" t="s">
        <v>114</v>
      </c>
      <c r="C161" s="4">
        <v>21601</v>
      </c>
      <c r="D161" s="4">
        <v>21</v>
      </c>
      <c r="E161" s="4">
        <v>601</v>
      </c>
      <c r="F161" t="s">
        <v>116</v>
      </c>
      <c r="G161" s="4" t="s">
        <v>115</v>
      </c>
      <c r="H161" s="4" t="s">
        <v>32</v>
      </c>
      <c r="I161" s="4">
        <v>11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3079</v>
      </c>
      <c r="U161" s="5">
        <v>3079</v>
      </c>
      <c r="V161" s="5"/>
      <c r="W161" s="5">
        <v>6158</v>
      </c>
      <c r="X161" s="5">
        <f>SUM(Tabla5[[#This Row],[ENE]:[DIC]])</f>
        <v>6158</v>
      </c>
      <c r="Y161" s="5">
        <f>Tabla5[[#This Row],[TOTAL]]-Tabla5[[#This Row],[comprobación]]</f>
        <v>0</v>
      </c>
    </row>
    <row r="162" spans="1:25">
      <c r="A162" s="4">
        <v>154</v>
      </c>
      <c r="B162" t="s">
        <v>114</v>
      </c>
      <c r="C162" s="4">
        <v>22101</v>
      </c>
      <c r="D162" s="4">
        <v>22</v>
      </c>
      <c r="E162" s="4">
        <v>101</v>
      </c>
      <c r="F162" t="s">
        <v>52</v>
      </c>
      <c r="G162" s="4" t="s">
        <v>115</v>
      </c>
      <c r="H162" s="4" t="s">
        <v>32</v>
      </c>
      <c r="I162" s="4">
        <v>11</v>
      </c>
      <c r="J162" s="5">
        <v>0</v>
      </c>
      <c r="K162" s="5">
        <v>0</v>
      </c>
      <c r="L162" s="5">
        <v>0</v>
      </c>
      <c r="M162" s="5">
        <v>6051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332</v>
      </c>
      <c r="U162" s="5">
        <v>0</v>
      </c>
      <c r="V162" s="5"/>
      <c r="W162" s="5">
        <v>6383</v>
      </c>
      <c r="X162" s="5">
        <f>SUM(Tabla5[[#This Row],[ENE]:[DIC]])</f>
        <v>6383</v>
      </c>
      <c r="Y162" s="5">
        <f>Tabla5[[#This Row],[TOTAL]]-Tabla5[[#This Row],[comprobación]]</f>
        <v>0</v>
      </c>
    </row>
    <row r="163" spans="1:25">
      <c r="A163" s="4">
        <v>155</v>
      </c>
      <c r="B163" t="s">
        <v>114</v>
      </c>
      <c r="C163" s="4">
        <v>22103</v>
      </c>
      <c r="D163" s="4">
        <v>22</v>
      </c>
      <c r="E163" s="4">
        <v>103</v>
      </c>
      <c r="F163" t="s">
        <v>54</v>
      </c>
      <c r="G163" s="4" t="s">
        <v>115</v>
      </c>
      <c r="H163" s="4" t="s">
        <v>32</v>
      </c>
      <c r="I163" s="4">
        <v>11</v>
      </c>
      <c r="J163" s="5">
        <v>0</v>
      </c>
      <c r="K163" s="5">
        <v>1023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5329</v>
      </c>
      <c r="S163" s="5">
        <v>5221</v>
      </c>
      <c r="T163" s="5">
        <v>3607</v>
      </c>
      <c r="U163" s="5">
        <v>3607</v>
      </c>
      <c r="V163" s="5"/>
      <c r="W163" s="5">
        <v>18787</v>
      </c>
      <c r="X163" s="5">
        <f>SUM(Tabla5[[#This Row],[ENE]:[DIC]])</f>
        <v>18787</v>
      </c>
      <c r="Y163" s="5">
        <f>Tabla5[[#This Row],[TOTAL]]-Tabla5[[#This Row],[comprobación]]</f>
        <v>0</v>
      </c>
    </row>
    <row r="164" spans="1:25">
      <c r="A164" s="4">
        <v>156</v>
      </c>
      <c r="B164" t="s">
        <v>114</v>
      </c>
      <c r="C164" s="4">
        <v>26101</v>
      </c>
      <c r="D164" s="4">
        <v>26</v>
      </c>
      <c r="E164" s="4">
        <v>101</v>
      </c>
      <c r="F164" t="s">
        <v>41</v>
      </c>
      <c r="G164" s="4" t="s">
        <v>115</v>
      </c>
      <c r="H164" s="4" t="s">
        <v>32</v>
      </c>
      <c r="I164" s="4">
        <v>11</v>
      </c>
      <c r="J164" s="5">
        <v>3142</v>
      </c>
      <c r="K164" s="5">
        <v>6288</v>
      </c>
      <c r="L164" s="5">
        <v>2014</v>
      </c>
      <c r="M164" s="5">
        <v>5352</v>
      </c>
      <c r="N164" s="5">
        <v>2042</v>
      </c>
      <c r="O164" s="5">
        <v>0</v>
      </c>
      <c r="P164" s="5">
        <v>2318</v>
      </c>
      <c r="Q164" s="5">
        <v>5487</v>
      </c>
      <c r="R164" s="5">
        <v>3832</v>
      </c>
      <c r="S164" s="5">
        <v>9011</v>
      </c>
      <c r="T164" s="5">
        <v>927</v>
      </c>
      <c r="U164" s="5">
        <v>1029</v>
      </c>
      <c r="V164" s="5"/>
      <c r="W164" s="5">
        <v>41442</v>
      </c>
      <c r="X164" s="5">
        <f>SUM(Tabla5[[#This Row],[ENE]:[DIC]])</f>
        <v>41442</v>
      </c>
      <c r="Y164" s="5">
        <f>Tabla5[[#This Row],[TOTAL]]-Tabla5[[#This Row],[comprobación]]</f>
        <v>0</v>
      </c>
    </row>
    <row r="165" spans="1:25">
      <c r="A165" s="4">
        <v>157</v>
      </c>
      <c r="B165" t="s">
        <v>114</v>
      </c>
      <c r="C165" s="4">
        <v>27101</v>
      </c>
      <c r="D165" s="4">
        <v>27</v>
      </c>
      <c r="E165" s="4">
        <v>101</v>
      </c>
      <c r="F165" t="s">
        <v>117</v>
      </c>
      <c r="G165" s="4" t="s">
        <v>115</v>
      </c>
      <c r="H165" s="4" t="s">
        <v>32</v>
      </c>
      <c r="I165" s="4">
        <v>11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9764</v>
      </c>
      <c r="T165" s="5">
        <v>0</v>
      </c>
      <c r="U165" s="5">
        <v>0</v>
      </c>
      <c r="V165" s="5"/>
      <c r="W165" s="5">
        <v>9764</v>
      </c>
      <c r="X165" s="5">
        <f>SUM(Tabla5[[#This Row],[ENE]:[DIC]])</f>
        <v>9764</v>
      </c>
      <c r="Y165" s="5">
        <f>Tabla5[[#This Row],[TOTAL]]-Tabla5[[#This Row],[comprobación]]</f>
        <v>0</v>
      </c>
    </row>
    <row r="166" spans="1:25">
      <c r="A166" s="4">
        <v>158</v>
      </c>
      <c r="B166" t="s">
        <v>114</v>
      </c>
      <c r="C166" s="4">
        <v>29301</v>
      </c>
      <c r="D166" s="4">
        <v>29</v>
      </c>
      <c r="E166" s="4">
        <v>301</v>
      </c>
      <c r="F166" t="s">
        <v>95</v>
      </c>
      <c r="G166" s="4" t="s">
        <v>115</v>
      </c>
      <c r="H166" s="4" t="s">
        <v>32</v>
      </c>
      <c r="I166" s="4">
        <v>11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4078</v>
      </c>
      <c r="R166" s="5">
        <v>0</v>
      </c>
      <c r="S166" s="5">
        <v>0</v>
      </c>
      <c r="T166" s="5">
        <v>8085</v>
      </c>
      <c r="U166" s="5">
        <v>0</v>
      </c>
      <c r="V166" s="5"/>
      <c r="W166" s="5">
        <v>12163</v>
      </c>
      <c r="X166" s="5">
        <f>SUM(Tabla5[[#This Row],[ENE]:[DIC]])</f>
        <v>12163</v>
      </c>
      <c r="Y166" s="5">
        <f>Tabla5[[#This Row],[TOTAL]]-Tabla5[[#This Row],[comprobación]]</f>
        <v>0</v>
      </c>
    </row>
    <row r="167" spans="1:25">
      <c r="A167" s="4">
        <v>159</v>
      </c>
      <c r="B167" t="s">
        <v>114</v>
      </c>
      <c r="C167" s="4">
        <v>29401</v>
      </c>
      <c r="D167" s="4">
        <v>29</v>
      </c>
      <c r="E167" s="4">
        <v>401</v>
      </c>
      <c r="F167" t="s">
        <v>55</v>
      </c>
      <c r="G167" s="4" t="s">
        <v>115</v>
      </c>
      <c r="H167" s="4" t="s">
        <v>32</v>
      </c>
      <c r="I167" s="4">
        <v>11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9197</v>
      </c>
      <c r="U167" s="5">
        <v>0</v>
      </c>
      <c r="V167" s="5"/>
      <c r="W167" s="5">
        <v>9197</v>
      </c>
      <c r="X167" s="5">
        <f>SUM(Tabla5[[#This Row],[ENE]:[DIC]])</f>
        <v>9197</v>
      </c>
      <c r="Y167" s="5">
        <f>Tabla5[[#This Row],[TOTAL]]-Tabla5[[#This Row],[comprobación]]</f>
        <v>0</v>
      </c>
    </row>
    <row r="168" spans="1:25">
      <c r="A168" s="4">
        <v>160</v>
      </c>
      <c r="B168" t="s">
        <v>114</v>
      </c>
      <c r="C168" s="4">
        <v>29602</v>
      </c>
      <c r="D168" s="4">
        <v>29</v>
      </c>
      <c r="E168" s="4">
        <v>602</v>
      </c>
      <c r="F168" t="s">
        <v>118</v>
      </c>
      <c r="G168" s="4" t="s">
        <v>115</v>
      </c>
      <c r="H168" s="4" t="s">
        <v>32</v>
      </c>
      <c r="I168" s="4">
        <v>11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9167</v>
      </c>
      <c r="S168" s="5">
        <v>0</v>
      </c>
      <c r="T168" s="5">
        <v>0</v>
      </c>
      <c r="U168" s="5">
        <v>0</v>
      </c>
      <c r="V168" s="5"/>
      <c r="W168" s="5">
        <v>9167</v>
      </c>
      <c r="X168" s="5">
        <f>SUM(Tabla5[[#This Row],[ENE]:[DIC]])</f>
        <v>9167</v>
      </c>
      <c r="Y168" s="5">
        <f>Tabla5[[#This Row],[TOTAL]]-Tabla5[[#This Row],[comprobación]]</f>
        <v>0</v>
      </c>
    </row>
    <row r="169" spans="1:25">
      <c r="A169" s="4">
        <v>161</v>
      </c>
      <c r="B169" t="s">
        <v>114</v>
      </c>
      <c r="C169" s="4">
        <v>29901</v>
      </c>
      <c r="D169" s="4">
        <v>29</v>
      </c>
      <c r="E169" s="4">
        <v>901</v>
      </c>
      <c r="F169" t="s">
        <v>42</v>
      </c>
      <c r="G169" s="4" t="s">
        <v>115</v>
      </c>
      <c r="H169" s="4" t="s">
        <v>32</v>
      </c>
      <c r="I169" s="4">
        <v>11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379</v>
      </c>
      <c r="R169" s="5">
        <v>1060</v>
      </c>
      <c r="S169" s="5">
        <v>0</v>
      </c>
      <c r="T169" s="5">
        <v>951</v>
      </c>
      <c r="U169" s="5">
        <v>206</v>
      </c>
      <c r="V169" s="5"/>
      <c r="W169" s="5">
        <v>2596</v>
      </c>
      <c r="X169" s="5">
        <f>SUM(Tabla5[[#This Row],[ENE]:[DIC]])</f>
        <v>2596</v>
      </c>
      <c r="Y169" s="5">
        <f>Tabla5[[#This Row],[TOTAL]]-Tabla5[[#This Row],[comprobación]]</f>
        <v>0</v>
      </c>
    </row>
    <row r="170" spans="1:25">
      <c r="A170" s="4">
        <v>162</v>
      </c>
      <c r="B170" t="s">
        <v>114</v>
      </c>
      <c r="C170" s="4">
        <v>35201</v>
      </c>
      <c r="D170" s="4">
        <v>35</v>
      </c>
      <c r="E170" s="4">
        <v>201</v>
      </c>
      <c r="F170" t="s">
        <v>119</v>
      </c>
      <c r="G170" s="4" t="s">
        <v>115</v>
      </c>
      <c r="H170" s="4" t="s">
        <v>32</v>
      </c>
      <c r="I170" s="4">
        <v>11</v>
      </c>
      <c r="J170" s="5">
        <v>0</v>
      </c>
      <c r="K170" s="5">
        <v>5854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645</v>
      </c>
      <c r="R170" s="5">
        <v>0</v>
      </c>
      <c r="S170" s="5">
        <v>0</v>
      </c>
      <c r="T170" s="5">
        <v>0</v>
      </c>
      <c r="U170" s="5">
        <v>0</v>
      </c>
      <c r="V170" s="5"/>
      <c r="W170" s="5">
        <v>6499</v>
      </c>
      <c r="X170" s="5">
        <f>SUM(Tabla5[[#This Row],[ENE]:[DIC]])</f>
        <v>6499</v>
      </c>
      <c r="Y170" s="5">
        <f>Tabla5[[#This Row],[TOTAL]]-Tabla5[[#This Row],[comprobación]]</f>
        <v>0</v>
      </c>
    </row>
    <row r="171" spans="1:25">
      <c r="A171" s="4">
        <v>163</v>
      </c>
      <c r="B171" t="s">
        <v>114</v>
      </c>
      <c r="C171" s="4">
        <v>35503</v>
      </c>
      <c r="D171" s="4">
        <v>35</v>
      </c>
      <c r="E171" s="4">
        <v>503</v>
      </c>
      <c r="F171" t="s">
        <v>120</v>
      </c>
      <c r="G171" s="4" t="s">
        <v>115</v>
      </c>
      <c r="H171" s="4" t="s">
        <v>32</v>
      </c>
      <c r="I171" s="4">
        <v>11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/>
      <c r="W171" s="5">
        <v>0</v>
      </c>
      <c r="X171" s="5">
        <f>SUM(Tabla5[[#This Row],[ENE]:[DIC]])</f>
        <v>0</v>
      </c>
      <c r="Y171" s="5">
        <f>Tabla5[[#This Row],[TOTAL]]-Tabla5[[#This Row],[comprobación]]</f>
        <v>0</v>
      </c>
    </row>
    <row r="172" spans="1:25">
      <c r="A172" s="4">
        <v>164</v>
      </c>
      <c r="B172" t="s">
        <v>114</v>
      </c>
      <c r="C172" s="4">
        <v>37501</v>
      </c>
      <c r="D172" s="4">
        <v>37</v>
      </c>
      <c r="E172" s="4">
        <v>501</v>
      </c>
      <c r="F172" t="s">
        <v>77</v>
      </c>
      <c r="G172" s="4" t="s">
        <v>115</v>
      </c>
      <c r="H172" s="4" t="s">
        <v>32</v>
      </c>
      <c r="I172" s="4">
        <v>11</v>
      </c>
      <c r="J172" s="5">
        <v>1434</v>
      </c>
      <c r="K172" s="5">
        <v>0</v>
      </c>
      <c r="L172" s="5">
        <v>0</v>
      </c>
      <c r="M172" s="5">
        <v>738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2828</v>
      </c>
      <c r="U172" s="5">
        <v>0</v>
      </c>
      <c r="V172" s="5"/>
      <c r="W172" s="5">
        <v>5000</v>
      </c>
      <c r="X172" s="5">
        <f>SUM(Tabla5[[#This Row],[ENE]:[DIC]])</f>
        <v>5000</v>
      </c>
      <c r="Y172" s="5">
        <f>Tabla5[[#This Row],[TOTAL]]-Tabla5[[#This Row],[comprobación]]</f>
        <v>0</v>
      </c>
    </row>
    <row r="173" spans="1:25">
      <c r="A173" s="4">
        <v>165</v>
      </c>
      <c r="B173" t="s">
        <v>114</v>
      </c>
      <c r="C173" s="4">
        <v>38101</v>
      </c>
      <c r="D173" s="4">
        <v>38</v>
      </c>
      <c r="E173" s="4">
        <v>101</v>
      </c>
      <c r="F173" t="s">
        <v>43</v>
      </c>
      <c r="G173" s="4" t="s">
        <v>115</v>
      </c>
      <c r="H173" s="4" t="s">
        <v>32</v>
      </c>
      <c r="I173" s="4">
        <v>11</v>
      </c>
      <c r="J173" s="5">
        <v>0</v>
      </c>
      <c r="K173" s="5">
        <v>994</v>
      </c>
      <c r="L173" s="5">
        <v>0</v>
      </c>
      <c r="M173" s="5">
        <v>0</v>
      </c>
      <c r="N173" s="5">
        <v>1717</v>
      </c>
      <c r="O173" s="5">
        <v>0</v>
      </c>
      <c r="P173" s="5">
        <v>0</v>
      </c>
      <c r="Q173" s="5">
        <v>981</v>
      </c>
      <c r="R173" s="5">
        <v>0</v>
      </c>
      <c r="S173" s="5">
        <v>2819</v>
      </c>
      <c r="T173" s="5">
        <v>7796</v>
      </c>
      <c r="U173" s="5">
        <v>1741</v>
      </c>
      <c r="V173" s="5"/>
      <c r="W173" s="5">
        <v>16048</v>
      </c>
      <c r="X173" s="5">
        <f>SUM(Tabla5[[#This Row],[ENE]:[DIC]])</f>
        <v>16048</v>
      </c>
      <c r="Y173" s="5">
        <f>Tabla5[[#This Row],[TOTAL]]-Tabla5[[#This Row],[comprobación]]</f>
        <v>0</v>
      </c>
    </row>
    <row r="174" spans="1:25">
      <c r="A174" s="4">
        <v>166</v>
      </c>
      <c r="B174" t="s">
        <v>114</v>
      </c>
      <c r="C174" s="4">
        <v>38103</v>
      </c>
      <c r="D174" s="4">
        <v>38</v>
      </c>
      <c r="E174" s="4">
        <v>103</v>
      </c>
      <c r="F174" t="s">
        <v>64</v>
      </c>
      <c r="G174" s="4" t="s">
        <v>115</v>
      </c>
      <c r="H174" s="4" t="s">
        <v>32</v>
      </c>
      <c r="I174" s="4">
        <v>11</v>
      </c>
      <c r="J174" s="5">
        <v>0</v>
      </c>
      <c r="K174" s="5">
        <v>1782</v>
      </c>
      <c r="L174" s="5">
        <v>0</v>
      </c>
      <c r="M174" s="5">
        <v>4132</v>
      </c>
      <c r="N174" s="5">
        <v>134</v>
      </c>
      <c r="O174" s="5">
        <v>0</v>
      </c>
      <c r="P174" s="5">
        <v>0</v>
      </c>
      <c r="Q174" s="5">
        <v>3197</v>
      </c>
      <c r="R174" s="5">
        <v>3117</v>
      </c>
      <c r="S174" s="5">
        <v>1032</v>
      </c>
      <c r="T174" s="5">
        <v>1434</v>
      </c>
      <c r="U174" s="5">
        <v>1434</v>
      </c>
      <c r="V174" s="5"/>
      <c r="W174" s="5">
        <v>16262</v>
      </c>
      <c r="X174" s="5">
        <f>SUM(Tabla5[[#This Row],[ENE]:[DIC]])</f>
        <v>16262</v>
      </c>
      <c r="Y174" s="5">
        <f>Tabla5[[#This Row],[TOTAL]]-Tabla5[[#This Row],[comprobación]]</f>
        <v>0</v>
      </c>
    </row>
    <row r="175" spans="1:25">
      <c r="A175" s="4">
        <v>167</v>
      </c>
      <c r="B175" t="s">
        <v>114</v>
      </c>
      <c r="C175" s="4">
        <v>37701</v>
      </c>
      <c r="D175" s="4">
        <v>37</v>
      </c>
      <c r="E175" s="4">
        <v>701</v>
      </c>
      <c r="F175" t="s">
        <v>121</v>
      </c>
      <c r="G175" s="4" t="s">
        <v>115</v>
      </c>
      <c r="H175" s="4" t="s">
        <v>32</v>
      </c>
      <c r="I175" s="4">
        <v>11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5150</v>
      </c>
      <c r="U175" s="5">
        <v>5150</v>
      </c>
      <c r="V175" s="5"/>
      <c r="W175" s="5">
        <v>10300</v>
      </c>
      <c r="X175" s="5">
        <f>SUM(Tabla5[[#This Row],[ENE]:[DIC]])</f>
        <v>10300</v>
      </c>
      <c r="Y175" s="5">
        <f>Tabla5[[#This Row],[TOTAL]]-Tabla5[[#This Row],[comprobación]]</f>
        <v>0</v>
      </c>
    </row>
    <row r="176" spans="1:25">
      <c r="A176" s="4">
        <v>168</v>
      </c>
      <c r="B176" t="s">
        <v>114</v>
      </c>
      <c r="C176" s="4">
        <v>44102</v>
      </c>
      <c r="D176" s="4">
        <v>44</v>
      </c>
      <c r="E176" s="4">
        <v>102</v>
      </c>
      <c r="F176" t="s">
        <v>65</v>
      </c>
      <c r="G176" s="4" t="s">
        <v>115</v>
      </c>
      <c r="H176" s="4" t="s">
        <v>32</v>
      </c>
      <c r="I176" s="4">
        <v>11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9270</v>
      </c>
      <c r="R176" s="5">
        <v>7828</v>
      </c>
      <c r="S176" s="5">
        <v>11288</v>
      </c>
      <c r="T176" s="5">
        <v>0</v>
      </c>
      <c r="U176" s="5">
        <v>0</v>
      </c>
      <c r="V176" s="5"/>
      <c r="W176" s="5">
        <v>28386</v>
      </c>
      <c r="X176" s="5">
        <f>SUM(Tabla5[[#This Row],[ENE]:[DIC]])</f>
        <v>28386</v>
      </c>
      <c r="Y176" s="5">
        <f>Tabla5[[#This Row],[TOTAL]]-Tabla5[[#This Row],[comprobación]]</f>
        <v>0</v>
      </c>
    </row>
    <row r="177" spans="1:25">
      <c r="A177" s="4">
        <v>169</v>
      </c>
      <c r="B177" t="s">
        <v>114</v>
      </c>
      <c r="C177" s="4">
        <v>44104</v>
      </c>
      <c r="D177" s="4">
        <v>44</v>
      </c>
      <c r="E177" s="4">
        <v>104</v>
      </c>
      <c r="F177" t="s">
        <v>122</v>
      </c>
      <c r="G177" s="4" t="s">
        <v>115</v>
      </c>
      <c r="H177" s="4" t="s">
        <v>32</v>
      </c>
      <c r="I177" s="4">
        <v>11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4120</v>
      </c>
      <c r="R177" s="5">
        <v>0</v>
      </c>
      <c r="S177" s="5">
        <v>0</v>
      </c>
      <c r="T177" s="5">
        <v>3090</v>
      </c>
      <c r="U177" s="5">
        <v>3090</v>
      </c>
      <c r="V177" s="5"/>
      <c r="W177" s="5">
        <v>10300</v>
      </c>
      <c r="X177" s="5">
        <f>SUM(Tabla5[[#This Row],[ENE]:[DIC]])</f>
        <v>10300</v>
      </c>
      <c r="Y177" s="5">
        <f>Tabla5[[#This Row],[TOTAL]]-Tabla5[[#This Row],[comprobación]]</f>
        <v>0</v>
      </c>
    </row>
    <row r="178" spans="1:25">
      <c r="A178" s="4">
        <v>170</v>
      </c>
      <c r="B178" t="s">
        <v>114</v>
      </c>
      <c r="C178" s="4">
        <v>44106</v>
      </c>
      <c r="D178" s="4">
        <v>44</v>
      </c>
      <c r="E178" s="4">
        <v>106</v>
      </c>
      <c r="F178" t="s">
        <v>67</v>
      </c>
      <c r="G178" s="4" t="s">
        <v>115</v>
      </c>
      <c r="H178" s="4" t="s">
        <v>32</v>
      </c>
      <c r="I178" s="4">
        <v>11</v>
      </c>
      <c r="J178" s="5">
        <v>0</v>
      </c>
      <c r="K178" s="5">
        <v>1545</v>
      </c>
      <c r="L178" s="5">
        <v>0</v>
      </c>
      <c r="M178" s="5">
        <v>0</v>
      </c>
      <c r="N178" s="5">
        <v>0</v>
      </c>
      <c r="O178" s="5">
        <v>0</v>
      </c>
      <c r="P178" s="5">
        <v>8961</v>
      </c>
      <c r="Q178" s="5">
        <v>8755</v>
      </c>
      <c r="R178" s="5">
        <v>11330</v>
      </c>
      <c r="S178" s="5">
        <v>1545</v>
      </c>
      <c r="T178" s="5">
        <v>8731</v>
      </c>
      <c r="U178" s="5">
        <v>8731</v>
      </c>
      <c r="V178" s="5"/>
      <c r="W178" s="5">
        <v>49598</v>
      </c>
      <c r="X178" s="5">
        <f>SUM(Tabla5[[#This Row],[ENE]:[DIC]])</f>
        <v>49598</v>
      </c>
      <c r="Y178" s="5">
        <f>Tabla5[[#This Row],[TOTAL]]-Tabla5[[#This Row],[comprobación]]</f>
        <v>0</v>
      </c>
    </row>
    <row r="179" spans="1:25">
      <c r="A179" s="4">
        <v>171</v>
      </c>
      <c r="B179" t="s">
        <v>114</v>
      </c>
      <c r="C179" s="4">
        <v>44108</v>
      </c>
      <c r="D179" s="4">
        <v>44</v>
      </c>
      <c r="E179" s="4">
        <v>108</v>
      </c>
      <c r="F179" t="s">
        <v>68</v>
      </c>
      <c r="G179" s="4" t="s">
        <v>115</v>
      </c>
      <c r="H179" s="4" t="s">
        <v>32</v>
      </c>
      <c r="I179" s="4">
        <v>11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/>
      <c r="W179" s="5">
        <v>0</v>
      </c>
      <c r="X179" s="5">
        <f>SUM(Tabla5[[#This Row],[ENE]:[DIC]])</f>
        <v>0</v>
      </c>
      <c r="Y179" s="5">
        <f>Tabla5[[#This Row],[TOTAL]]-Tabla5[[#This Row],[comprobación]]</f>
        <v>0</v>
      </c>
    </row>
    <row r="180" spans="1:25">
      <c r="A180" s="4">
        <v>172</v>
      </c>
      <c r="B180" t="s">
        <v>123</v>
      </c>
      <c r="C180" s="4">
        <v>11301</v>
      </c>
      <c r="D180" s="4">
        <v>11</v>
      </c>
      <c r="E180" s="4">
        <v>301</v>
      </c>
      <c r="F180" t="s">
        <v>36</v>
      </c>
      <c r="G180" s="4" t="s">
        <v>124</v>
      </c>
      <c r="H180" s="4" t="s">
        <v>32</v>
      </c>
      <c r="I180" s="4">
        <v>11</v>
      </c>
      <c r="J180" s="5">
        <v>33110</v>
      </c>
      <c r="K180" s="5">
        <v>33110</v>
      </c>
      <c r="L180" s="5">
        <v>33110</v>
      </c>
      <c r="M180" s="5">
        <v>33110</v>
      </c>
      <c r="N180" s="5">
        <v>33110</v>
      </c>
      <c r="O180" s="5">
        <v>33110</v>
      </c>
      <c r="P180" s="5">
        <v>33110</v>
      </c>
      <c r="Q180" s="5">
        <v>33110</v>
      </c>
      <c r="R180" s="5">
        <v>33110</v>
      </c>
      <c r="S180" s="5">
        <v>33110</v>
      </c>
      <c r="T180" s="5">
        <v>33110</v>
      </c>
      <c r="U180" s="6">
        <v>33112</v>
      </c>
      <c r="V180" s="5"/>
      <c r="W180" s="5">
        <v>397322</v>
      </c>
      <c r="X180" s="5">
        <f>SUM(Tabla5[[#This Row],[ENE]:[DIC]])</f>
        <v>397322</v>
      </c>
      <c r="Y180" s="5">
        <f>Tabla5[[#This Row],[TOTAL]]-Tabla5[[#This Row],[comprobación]]</f>
        <v>0</v>
      </c>
    </row>
    <row r="181" spans="1:25">
      <c r="A181" s="4">
        <v>173</v>
      </c>
      <c r="B181" t="s">
        <v>123</v>
      </c>
      <c r="C181" s="4">
        <v>12201</v>
      </c>
      <c r="D181" s="4">
        <v>12</v>
      </c>
      <c r="E181" s="4">
        <v>201</v>
      </c>
      <c r="F181" t="s">
        <v>47</v>
      </c>
      <c r="G181" s="4" t="s">
        <v>124</v>
      </c>
      <c r="H181" s="4" t="s">
        <v>32</v>
      </c>
      <c r="I181" s="4">
        <v>11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/>
      <c r="W181" s="5">
        <v>0</v>
      </c>
      <c r="X181" s="5">
        <f>SUM(Tabla5[[#This Row],[ENE]:[DIC]])</f>
        <v>0</v>
      </c>
      <c r="Y181" s="5">
        <f>Tabla5[[#This Row],[TOTAL]]-Tabla5[[#This Row],[comprobación]]</f>
        <v>0</v>
      </c>
    </row>
    <row r="182" spans="1:25">
      <c r="A182" s="4">
        <v>174</v>
      </c>
      <c r="B182" t="s">
        <v>123</v>
      </c>
      <c r="C182" s="4">
        <v>13201</v>
      </c>
      <c r="D182" s="4">
        <v>13</v>
      </c>
      <c r="E182" s="4">
        <v>201</v>
      </c>
      <c r="F182" t="s">
        <v>33</v>
      </c>
      <c r="G182" s="4" t="s">
        <v>124</v>
      </c>
      <c r="H182" s="4" t="s">
        <v>32</v>
      </c>
      <c r="I182" s="4">
        <v>11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/>
      <c r="W182" s="5">
        <v>0</v>
      </c>
      <c r="X182" s="5">
        <f>SUM(Tabla5[[#This Row],[ENE]:[DIC]])</f>
        <v>0</v>
      </c>
      <c r="Y182" s="5">
        <f>Tabla5[[#This Row],[TOTAL]]-Tabla5[[#This Row],[comprobación]]</f>
        <v>0</v>
      </c>
    </row>
    <row r="183" spans="1:25">
      <c r="A183" s="4">
        <v>175</v>
      </c>
      <c r="B183" t="s">
        <v>123</v>
      </c>
      <c r="C183" s="4">
        <v>13203</v>
      </c>
      <c r="D183" s="4">
        <v>13</v>
      </c>
      <c r="E183" s="4">
        <v>203</v>
      </c>
      <c r="F183" t="s">
        <v>34</v>
      </c>
      <c r="G183" s="4" t="s">
        <v>124</v>
      </c>
      <c r="H183" s="4" t="s">
        <v>32</v>
      </c>
      <c r="I183" s="4">
        <v>11</v>
      </c>
      <c r="J183" s="5">
        <v>0</v>
      </c>
      <c r="K183" s="5">
        <v>0</v>
      </c>
      <c r="L183" s="5">
        <v>0</v>
      </c>
      <c r="M183" s="5">
        <v>3746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27619</v>
      </c>
      <c r="T183" s="5">
        <v>0</v>
      </c>
      <c r="U183" s="5">
        <v>25935</v>
      </c>
      <c r="V183" s="5"/>
      <c r="W183" s="5">
        <v>57300</v>
      </c>
      <c r="X183" s="5">
        <f>SUM(Tabla5[[#This Row],[ENE]:[DIC]])</f>
        <v>57300</v>
      </c>
      <c r="Y183" s="5">
        <f>Tabla5[[#This Row],[TOTAL]]-Tabla5[[#This Row],[comprobación]]</f>
        <v>0</v>
      </c>
    </row>
    <row r="184" spans="1:25">
      <c r="A184" s="4">
        <v>176</v>
      </c>
      <c r="B184" t="s">
        <v>123</v>
      </c>
      <c r="C184" s="4">
        <v>13401</v>
      </c>
      <c r="D184" s="4">
        <v>13</v>
      </c>
      <c r="E184" s="4">
        <v>401</v>
      </c>
      <c r="F184" t="s">
        <v>48</v>
      </c>
      <c r="G184" s="4" t="s">
        <v>124</v>
      </c>
      <c r="H184" s="4" t="s">
        <v>32</v>
      </c>
      <c r="I184" s="4">
        <v>11</v>
      </c>
      <c r="J184" s="5">
        <v>2110</v>
      </c>
      <c r="K184" s="5">
        <v>7385</v>
      </c>
      <c r="L184" s="5">
        <v>4220</v>
      </c>
      <c r="M184" s="5">
        <v>16880</v>
      </c>
      <c r="N184" s="5">
        <v>12660</v>
      </c>
      <c r="O184" s="5">
        <v>12660</v>
      </c>
      <c r="P184" s="5">
        <v>12660</v>
      </c>
      <c r="Q184" s="5">
        <v>12660</v>
      </c>
      <c r="R184" s="5">
        <v>3165</v>
      </c>
      <c r="S184" s="5">
        <v>9495</v>
      </c>
      <c r="T184" s="5">
        <v>5275</v>
      </c>
      <c r="U184" s="5">
        <v>5275</v>
      </c>
      <c r="V184" s="5"/>
      <c r="W184" s="5">
        <v>104445</v>
      </c>
      <c r="X184" s="5">
        <f>SUM(Tabla5[[#This Row],[ENE]:[DIC]])</f>
        <v>104445</v>
      </c>
      <c r="Y184" s="5">
        <f>Tabla5[[#This Row],[TOTAL]]-Tabla5[[#This Row],[comprobación]]</f>
        <v>0</v>
      </c>
    </row>
    <row r="185" spans="1:25">
      <c r="A185" s="4">
        <v>177</v>
      </c>
      <c r="B185" t="s">
        <v>123</v>
      </c>
      <c r="C185" s="4">
        <v>15202</v>
      </c>
      <c r="D185" s="4">
        <v>15</v>
      </c>
      <c r="E185" s="4">
        <v>202</v>
      </c>
      <c r="F185" t="s">
        <v>91</v>
      </c>
      <c r="G185" s="4" t="s">
        <v>124</v>
      </c>
      <c r="H185" s="4" t="s">
        <v>32</v>
      </c>
      <c r="I185" s="4">
        <v>11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/>
      <c r="W185" s="5">
        <v>0</v>
      </c>
      <c r="X185" s="5">
        <f>SUM(Tabla5[[#This Row],[ENE]:[DIC]])</f>
        <v>0</v>
      </c>
      <c r="Y185" s="5">
        <f>Tabla5[[#This Row],[TOTAL]]-Tabla5[[#This Row],[comprobación]]</f>
        <v>0</v>
      </c>
    </row>
    <row r="186" spans="1:25">
      <c r="A186" s="4">
        <v>178</v>
      </c>
      <c r="B186" t="s">
        <v>123</v>
      </c>
      <c r="C186" s="4">
        <v>15404</v>
      </c>
      <c r="D186" s="4">
        <v>15</v>
      </c>
      <c r="E186" s="4">
        <v>404</v>
      </c>
      <c r="F186" t="s">
        <v>49</v>
      </c>
      <c r="G186" s="4" t="s">
        <v>124</v>
      </c>
      <c r="H186" s="4" t="s">
        <v>32</v>
      </c>
      <c r="I186" s="4">
        <v>11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/>
      <c r="W186" s="5">
        <v>0</v>
      </c>
      <c r="X186" s="5">
        <f>SUM(Tabla5[[#This Row],[ENE]:[DIC]])</f>
        <v>0</v>
      </c>
      <c r="Y186" s="5">
        <f>Tabla5[[#This Row],[TOTAL]]-Tabla5[[#This Row],[comprobación]]</f>
        <v>0</v>
      </c>
    </row>
    <row r="187" spans="1:25">
      <c r="A187" s="4">
        <v>179</v>
      </c>
      <c r="B187" t="s">
        <v>123</v>
      </c>
      <c r="C187" s="4">
        <v>21201</v>
      </c>
      <c r="D187" s="4">
        <v>21</v>
      </c>
      <c r="E187" s="4">
        <v>201</v>
      </c>
      <c r="F187" t="s">
        <v>75</v>
      </c>
      <c r="G187" s="4" t="s">
        <v>124</v>
      </c>
      <c r="H187" s="4" t="s">
        <v>32</v>
      </c>
      <c r="I187" s="4">
        <v>11</v>
      </c>
      <c r="J187" s="5">
        <v>0</v>
      </c>
      <c r="K187" s="5">
        <v>0</v>
      </c>
      <c r="L187" s="5">
        <v>1000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/>
      <c r="W187" s="5">
        <v>1000</v>
      </c>
      <c r="X187" s="5">
        <f>SUM(Tabla5[[#This Row],[ENE]:[DIC]])</f>
        <v>1000</v>
      </c>
      <c r="Y187" s="5">
        <f>Tabla5[[#This Row],[TOTAL]]-Tabla5[[#This Row],[comprobación]]</f>
        <v>0</v>
      </c>
    </row>
    <row r="188" spans="1:25">
      <c r="A188" s="4">
        <v>180</v>
      </c>
      <c r="B188" t="s">
        <v>123</v>
      </c>
      <c r="C188" s="4">
        <v>26101</v>
      </c>
      <c r="D188" s="4">
        <v>26</v>
      </c>
      <c r="E188" s="4">
        <v>101</v>
      </c>
      <c r="F188" t="s">
        <v>41</v>
      </c>
      <c r="G188" s="4" t="s">
        <v>124</v>
      </c>
      <c r="H188" s="4" t="s">
        <v>32</v>
      </c>
      <c r="I188" s="4">
        <v>11</v>
      </c>
      <c r="J188" s="5">
        <v>6834</v>
      </c>
      <c r="K188" s="5">
        <v>7392</v>
      </c>
      <c r="L188" s="5">
        <v>4281</v>
      </c>
      <c r="M188" s="5">
        <v>6461</v>
      </c>
      <c r="N188" s="5">
        <v>6523</v>
      </c>
      <c r="O188" s="5">
        <v>1095</v>
      </c>
      <c r="P188" s="5">
        <v>1120</v>
      </c>
      <c r="Q188" s="5">
        <v>1139</v>
      </c>
      <c r="R188" s="5">
        <v>2363</v>
      </c>
      <c r="S188" s="5">
        <v>0</v>
      </c>
      <c r="T188" s="5">
        <v>787</v>
      </c>
      <c r="U188" s="5">
        <v>2005</v>
      </c>
      <c r="V188" s="5"/>
      <c r="W188" s="5">
        <v>40000</v>
      </c>
      <c r="X188" s="5">
        <f>SUM(Tabla5[[#This Row],[ENE]:[DIC]])</f>
        <v>40000</v>
      </c>
      <c r="Y188" s="5">
        <f>Tabla5[[#This Row],[TOTAL]]-Tabla5[[#This Row],[comprobación]]</f>
        <v>0</v>
      </c>
    </row>
    <row r="189" spans="1:25">
      <c r="A189" s="4">
        <v>181</v>
      </c>
      <c r="B189" t="s">
        <v>123</v>
      </c>
      <c r="C189" s="4">
        <v>27101</v>
      </c>
      <c r="D189" s="4">
        <v>27</v>
      </c>
      <c r="E189" s="4">
        <v>101</v>
      </c>
      <c r="F189" t="s">
        <v>117</v>
      </c>
      <c r="G189" s="4" t="s">
        <v>124</v>
      </c>
      <c r="H189" s="4" t="s">
        <v>32</v>
      </c>
      <c r="I189" s="4">
        <v>11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/>
      <c r="W189" s="5">
        <v>0</v>
      </c>
      <c r="X189" s="5">
        <f>SUM(Tabla5[[#This Row],[ENE]:[DIC]])</f>
        <v>0</v>
      </c>
      <c r="Y189" s="5">
        <f>Tabla5[[#This Row],[TOTAL]]-Tabla5[[#This Row],[comprobación]]</f>
        <v>0</v>
      </c>
    </row>
    <row r="190" spans="1:25">
      <c r="A190" s="4">
        <v>182</v>
      </c>
      <c r="B190" t="s">
        <v>123</v>
      </c>
      <c r="C190" s="4">
        <v>29401</v>
      </c>
      <c r="D190" s="4">
        <v>29</v>
      </c>
      <c r="E190" s="4">
        <v>401</v>
      </c>
      <c r="F190" t="s">
        <v>55</v>
      </c>
      <c r="G190" s="4" t="s">
        <v>124</v>
      </c>
      <c r="H190" s="4" t="s">
        <v>32</v>
      </c>
      <c r="I190" s="4">
        <v>11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2411</v>
      </c>
      <c r="P190" s="5">
        <v>0</v>
      </c>
      <c r="Q190" s="5">
        <v>0</v>
      </c>
      <c r="R190" s="5">
        <v>0</v>
      </c>
      <c r="S190" s="5">
        <v>0</v>
      </c>
      <c r="T190" s="5">
        <v>17589</v>
      </c>
      <c r="U190" s="5">
        <v>0</v>
      </c>
      <c r="V190" s="5"/>
      <c r="W190" s="5">
        <v>20000</v>
      </c>
      <c r="X190" s="5">
        <f>SUM(Tabla5[[#This Row],[ENE]:[DIC]])</f>
        <v>20000</v>
      </c>
      <c r="Y190" s="5">
        <f>Tabla5[[#This Row],[TOTAL]]-Tabla5[[#This Row],[comprobación]]</f>
        <v>0</v>
      </c>
    </row>
    <row r="191" spans="1:25">
      <c r="A191" s="4">
        <v>183</v>
      </c>
      <c r="B191" t="s">
        <v>123</v>
      </c>
      <c r="C191" s="4">
        <v>29901</v>
      </c>
      <c r="D191" s="4">
        <v>29</v>
      </c>
      <c r="E191" s="4">
        <v>901</v>
      </c>
      <c r="F191" t="s">
        <v>42</v>
      </c>
      <c r="G191" s="4" t="s">
        <v>124</v>
      </c>
      <c r="H191" s="4" t="s">
        <v>32</v>
      </c>
      <c r="I191" s="4">
        <v>11</v>
      </c>
      <c r="J191" s="5">
        <v>0</v>
      </c>
      <c r="K191" s="5">
        <v>1686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2892</v>
      </c>
      <c r="U191" s="5">
        <v>422</v>
      </c>
      <c r="V191" s="5"/>
      <c r="W191" s="5">
        <v>5000</v>
      </c>
      <c r="X191" s="5">
        <f>SUM(Tabla5[[#This Row],[ENE]:[DIC]])</f>
        <v>5000</v>
      </c>
      <c r="Y191" s="5">
        <f>Tabla5[[#This Row],[TOTAL]]-Tabla5[[#This Row],[comprobación]]</f>
        <v>0</v>
      </c>
    </row>
    <row r="192" spans="1:25">
      <c r="A192" s="4">
        <v>184</v>
      </c>
      <c r="B192" t="s">
        <v>123</v>
      </c>
      <c r="C192" s="4">
        <v>36201</v>
      </c>
      <c r="D192" s="4">
        <v>36</v>
      </c>
      <c r="E192" s="4">
        <v>201</v>
      </c>
      <c r="F192" t="s">
        <v>125</v>
      </c>
      <c r="G192" s="4" t="s">
        <v>124</v>
      </c>
      <c r="H192" s="4" t="s">
        <v>32</v>
      </c>
      <c r="I192" s="4">
        <v>11</v>
      </c>
      <c r="J192" s="5">
        <v>158711</v>
      </c>
      <c r="K192" s="5">
        <v>129283</v>
      </c>
      <c r="L192" s="5">
        <v>200635</v>
      </c>
      <c r="M192" s="5">
        <v>165050</v>
      </c>
      <c r="N192" s="5">
        <v>116001</v>
      </c>
      <c r="O192" s="5">
        <v>155934</v>
      </c>
      <c r="P192" s="5">
        <v>232244</v>
      </c>
      <c r="Q192" s="5">
        <v>105022</v>
      </c>
      <c r="R192" s="5">
        <v>111344</v>
      </c>
      <c r="S192" s="5">
        <v>230752</v>
      </c>
      <c r="T192" s="5">
        <v>0</v>
      </c>
      <c r="U192" s="5">
        <v>105024</v>
      </c>
      <c r="V192" s="5"/>
      <c r="W192" s="5">
        <v>1710000</v>
      </c>
      <c r="X192" s="5">
        <f>SUM(Tabla5[[#This Row],[ENE]:[DIC]])</f>
        <v>1710000</v>
      </c>
      <c r="Y192" s="5">
        <f>Tabla5[[#This Row],[TOTAL]]-Tabla5[[#This Row],[comprobación]]</f>
        <v>0</v>
      </c>
    </row>
    <row r="193" spans="1:25">
      <c r="A193" s="4">
        <v>185</v>
      </c>
      <c r="B193" t="s">
        <v>126</v>
      </c>
      <c r="C193" s="4">
        <v>11301</v>
      </c>
      <c r="D193" s="4">
        <v>11</v>
      </c>
      <c r="E193" s="4">
        <v>301</v>
      </c>
      <c r="F193" t="s">
        <v>36</v>
      </c>
      <c r="G193" s="4" t="s">
        <v>127</v>
      </c>
      <c r="H193" s="4" t="s">
        <v>32</v>
      </c>
      <c r="I193" s="4">
        <v>11</v>
      </c>
      <c r="J193" s="5">
        <v>200995</v>
      </c>
      <c r="K193" s="5">
        <v>200995</v>
      </c>
      <c r="L193" s="5">
        <v>200995</v>
      </c>
      <c r="M193" s="5">
        <v>200995</v>
      </c>
      <c r="N193" s="5">
        <v>200995</v>
      </c>
      <c r="O193" s="5">
        <v>200995</v>
      </c>
      <c r="P193" s="5">
        <v>200995</v>
      </c>
      <c r="Q193" s="5">
        <v>200995</v>
      </c>
      <c r="R193" s="5">
        <v>200995</v>
      </c>
      <c r="S193" s="5">
        <v>200995</v>
      </c>
      <c r="T193" s="5">
        <v>200995</v>
      </c>
      <c r="U193" s="6">
        <v>200999</v>
      </c>
      <c r="V193" s="5"/>
      <c r="W193" s="5">
        <v>2411944</v>
      </c>
      <c r="X193" s="5">
        <f>SUM(Tabla5[[#This Row],[ENE]:[DIC]])</f>
        <v>2411944</v>
      </c>
      <c r="Y193" s="5">
        <f>Tabla5[[#This Row],[TOTAL]]-Tabla5[[#This Row],[comprobación]]</f>
        <v>0</v>
      </c>
    </row>
    <row r="194" spans="1:25">
      <c r="A194" s="4">
        <v>186</v>
      </c>
      <c r="B194" t="s">
        <v>126</v>
      </c>
      <c r="C194" s="4">
        <v>12201</v>
      </c>
      <c r="D194" s="4">
        <v>12</v>
      </c>
      <c r="E194" s="4">
        <v>201</v>
      </c>
      <c r="F194" t="s">
        <v>47</v>
      </c>
      <c r="G194" s="4" t="s">
        <v>127</v>
      </c>
      <c r="H194" s="4" t="s">
        <v>32</v>
      </c>
      <c r="I194" s="4">
        <v>11</v>
      </c>
      <c r="J194" s="5">
        <v>250318</v>
      </c>
      <c r="K194" s="5">
        <v>221768</v>
      </c>
      <c r="L194" s="5">
        <v>409685</v>
      </c>
      <c r="M194" s="5">
        <v>110902</v>
      </c>
      <c r="N194" s="5">
        <v>269109</v>
      </c>
      <c r="O194" s="5">
        <v>402733</v>
      </c>
      <c r="P194" s="5">
        <v>312922</v>
      </c>
      <c r="Q194" s="5">
        <v>360026</v>
      </c>
      <c r="R194" s="5">
        <v>272104</v>
      </c>
      <c r="S194" s="5">
        <v>379599</v>
      </c>
      <c r="T194" s="5">
        <v>255418</v>
      </c>
      <c r="U194" s="5">
        <v>255416</v>
      </c>
      <c r="V194" s="5"/>
      <c r="W194" s="5">
        <v>3500000</v>
      </c>
      <c r="X194" s="5">
        <f>SUM(Tabla5[[#This Row],[ENE]:[DIC]])</f>
        <v>3500000</v>
      </c>
      <c r="Y194" s="5">
        <f>Tabla5[[#This Row],[TOTAL]]-Tabla5[[#This Row],[comprobación]]</f>
        <v>0</v>
      </c>
    </row>
    <row r="195" spans="1:25">
      <c r="A195" s="4">
        <v>187</v>
      </c>
      <c r="B195" t="s">
        <v>126</v>
      </c>
      <c r="C195" s="4">
        <v>13201</v>
      </c>
      <c r="D195" s="4">
        <v>13</v>
      </c>
      <c r="E195" s="4">
        <v>201</v>
      </c>
      <c r="F195" t="s">
        <v>33</v>
      </c>
      <c r="G195" s="4" t="s">
        <v>127</v>
      </c>
      <c r="H195" s="4" t="s">
        <v>32</v>
      </c>
      <c r="I195" s="4">
        <v>11</v>
      </c>
      <c r="J195" s="5">
        <v>32801</v>
      </c>
      <c r="K195" s="5">
        <v>-65</v>
      </c>
      <c r="L195" s="5">
        <v>53903</v>
      </c>
      <c r="M195" s="5">
        <v>0</v>
      </c>
      <c r="N195" s="5">
        <v>12771</v>
      </c>
      <c r="O195" s="5">
        <v>9879</v>
      </c>
      <c r="P195" s="5">
        <v>21878</v>
      </c>
      <c r="Q195" s="5">
        <v>27780</v>
      </c>
      <c r="R195" s="5">
        <v>5267</v>
      </c>
      <c r="S195" s="5">
        <v>27909</v>
      </c>
      <c r="T195" s="5">
        <v>8356</v>
      </c>
      <c r="U195" s="5">
        <v>53903</v>
      </c>
      <c r="V195" s="5"/>
      <c r="W195" s="5">
        <v>254382</v>
      </c>
      <c r="X195" s="5">
        <f>SUM(Tabla5[[#This Row],[ENE]:[DIC]])</f>
        <v>254382</v>
      </c>
      <c r="Y195" s="5">
        <f>Tabla5[[#This Row],[TOTAL]]-Tabla5[[#This Row],[comprobación]]</f>
        <v>0</v>
      </c>
    </row>
    <row r="196" spans="1:25">
      <c r="A196" s="4">
        <v>188</v>
      </c>
      <c r="B196" t="s">
        <v>126</v>
      </c>
      <c r="C196" s="4">
        <v>13203</v>
      </c>
      <c r="D196" s="4">
        <v>13</v>
      </c>
      <c r="E196" s="4">
        <v>203</v>
      </c>
      <c r="F196" t="s">
        <v>34</v>
      </c>
      <c r="G196" s="4" t="s">
        <v>127</v>
      </c>
      <c r="H196" s="4" t="s">
        <v>32</v>
      </c>
      <c r="I196" s="4">
        <v>11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37773</v>
      </c>
      <c r="T196" s="5">
        <v>0</v>
      </c>
      <c r="U196" s="5">
        <v>476127</v>
      </c>
      <c r="V196" s="5"/>
      <c r="W196" s="5">
        <v>513900</v>
      </c>
      <c r="X196" s="5">
        <f>SUM(Tabla5[[#This Row],[ENE]:[DIC]])</f>
        <v>513900</v>
      </c>
      <c r="Y196" s="5">
        <f>Tabla5[[#This Row],[TOTAL]]-Tabla5[[#This Row],[comprobación]]</f>
        <v>0</v>
      </c>
    </row>
    <row r="197" spans="1:25">
      <c r="A197" s="4">
        <v>189</v>
      </c>
      <c r="B197" t="s">
        <v>126</v>
      </c>
      <c r="C197" s="4">
        <v>13401</v>
      </c>
      <c r="D197" s="4">
        <v>13</v>
      </c>
      <c r="E197" s="4">
        <v>401</v>
      </c>
      <c r="F197" t="s">
        <v>48</v>
      </c>
      <c r="G197" s="4" t="s">
        <v>127</v>
      </c>
      <c r="H197" s="4" t="s">
        <v>32</v>
      </c>
      <c r="I197" s="4">
        <v>11</v>
      </c>
      <c r="J197" s="5">
        <v>40188</v>
      </c>
      <c r="K197" s="5">
        <v>35468</v>
      </c>
      <c r="L197" s="5">
        <v>31214</v>
      </c>
      <c r="M197" s="5">
        <v>39683</v>
      </c>
      <c r="N197" s="5">
        <v>43174</v>
      </c>
      <c r="O197" s="5">
        <v>45471</v>
      </c>
      <c r="P197" s="5">
        <v>48447</v>
      </c>
      <c r="Q197" s="5">
        <v>56407</v>
      </c>
      <c r="R197" s="5">
        <v>16293</v>
      </c>
      <c r="S197" s="5">
        <v>6134</v>
      </c>
      <c r="T197" s="5">
        <v>8761</v>
      </c>
      <c r="U197" s="5">
        <v>8760</v>
      </c>
      <c r="V197" s="5"/>
      <c r="W197" s="5">
        <v>380000</v>
      </c>
      <c r="X197" s="5">
        <f>SUM(Tabla5[[#This Row],[ENE]:[DIC]])</f>
        <v>380000</v>
      </c>
      <c r="Y197" s="5">
        <f>Tabla5[[#This Row],[TOTAL]]-Tabla5[[#This Row],[comprobación]]</f>
        <v>0</v>
      </c>
    </row>
    <row r="198" spans="1:25">
      <c r="A198" s="4">
        <v>190</v>
      </c>
      <c r="B198" t="s">
        <v>126</v>
      </c>
      <c r="C198" s="4">
        <v>15202</v>
      </c>
      <c r="D198" s="4">
        <v>15</v>
      </c>
      <c r="E198" s="4">
        <v>202</v>
      </c>
      <c r="F198" t="s">
        <v>91</v>
      </c>
      <c r="G198" s="4" t="s">
        <v>127</v>
      </c>
      <c r="H198" s="4" t="s">
        <v>32</v>
      </c>
      <c r="I198" s="4">
        <v>11</v>
      </c>
      <c r="J198" s="5">
        <v>0</v>
      </c>
      <c r="K198" s="5">
        <v>0</v>
      </c>
      <c r="L198" s="5">
        <v>0</v>
      </c>
      <c r="M198" s="5">
        <v>6855</v>
      </c>
      <c r="N198" s="5">
        <v>0</v>
      </c>
      <c r="O198" s="5">
        <v>0</v>
      </c>
      <c r="P198" s="5">
        <v>0</v>
      </c>
      <c r="Q198" s="5">
        <v>0</v>
      </c>
      <c r="R198" s="5">
        <v>12853</v>
      </c>
      <c r="S198" s="5">
        <v>5292</v>
      </c>
      <c r="T198" s="5">
        <v>0</v>
      </c>
      <c r="U198" s="5">
        <v>0</v>
      </c>
      <c r="V198" s="5"/>
      <c r="W198" s="5">
        <v>25000</v>
      </c>
      <c r="X198" s="5">
        <f>SUM(Tabla5[[#This Row],[ENE]:[DIC]])</f>
        <v>25000</v>
      </c>
      <c r="Y198" s="5">
        <f>Tabla5[[#This Row],[TOTAL]]-Tabla5[[#This Row],[comprobación]]</f>
        <v>0</v>
      </c>
    </row>
    <row r="199" spans="1:25">
      <c r="A199" s="4">
        <v>191</v>
      </c>
      <c r="B199" t="s">
        <v>126</v>
      </c>
      <c r="C199" s="4">
        <v>15404</v>
      </c>
      <c r="D199" s="4">
        <v>15</v>
      </c>
      <c r="E199" s="4">
        <v>404</v>
      </c>
      <c r="F199" t="s">
        <v>49</v>
      </c>
      <c r="G199" s="4" t="s">
        <v>127</v>
      </c>
      <c r="H199" s="4" t="s">
        <v>32</v>
      </c>
      <c r="I199" s="4">
        <v>11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/>
      <c r="W199" s="5">
        <v>0</v>
      </c>
      <c r="X199" s="5">
        <f>SUM(Tabla5[[#This Row],[ENE]:[DIC]])</f>
        <v>0</v>
      </c>
      <c r="Y199" s="5">
        <f>Tabla5[[#This Row],[TOTAL]]-Tabla5[[#This Row],[comprobación]]</f>
        <v>0</v>
      </c>
    </row>
    <row r="200" spans="1:25">
      <c r="A200" s="4">
        <v>192</v>
      </c>
      <c r="B200" t="s">
        <v>126</v>
      </c>
      <c r="C200" s="4">
        <v>15405</v>
      </c>
      <c r="D200" s="4">
        <v>15</v>
      </c>
      <c r="E200" s="4">
        <v>405</v>
      </c>
      <c r="F200" t="s">
        <v>50</v>
      </c>
      <c r="G200" s="4" t="s">
        <v>127</v>
      </c>
      <c r="H200" s="4" t="s">
        <v>32</v>
      </c>
      <c r="I200" s="4">
        <v>11</v>
      </c>
      <c r="J200" s="5">
        <v>0</v>
      </c>
      <c r="K200" s="5">
        <v>0</v>
      </c>
      <c r="L200" s="5">
        <v>0</v>
      </c>
      <c r="M200" s="5">
        <v>0</v>
      </c>
      <c r="N200" s="5">
        <v>664</v>
      </c>
      <c r="O200" s="5">
        <v>343</v>
      </c>
      <c r="P200" s="5">
        <v>633</v>
      </c>
      <c r="Q200" s="5">
        <v>0</v>
      </c>
      <c r="R200" s="5">
        <v>622</v>
      </c>
      <c r="S200" s="5">
        <v>0</v>
      </c>
      <c r="T200" s="5">
        <v>0</v>
      </c>
      <c r="U200" s="5">
        <v>0</v>
      </c>
      <c r="V200" s="5"/>
      <c r="W200" s="5">
        <v>2262</v>
      </c>
      <c r="X200" s="5">
        <f>SUM(Tabla5[[#This Row],[ENE]:[DIC]])</f>
        <v>2262</v>
      </c>
      <c r="Y200" s="5">
        <f>Tabla5[[#This Row],[TOTAL]]-Tabla5[[#This Row],[comprobación]]</f>
        <v>0</v>
      </c>
    </row>
    <row r="201" spans="1:25">
      <c r="A201" s="4">
        <v>193</v>
      </c>
      <c r="B201" t="s">
        <v>126</v>
      </c>
      <c r="C201" s="4">
        <v>15408</v>
      </c>
      <c r="D201" s="4">
        <v>15</v>
      </c>
      <c r="E201" s="4">
        <v>408</v>
      </c>
      <c r="F201" t="s">
        <v>38</v>
      </c>
      <c r="G201" s="4" t="s">
        <v>127</v>
      </c>
      <c r="H201" s="4" t="s">
        <v>32</v>
      </c>
      <c r="I201" s="4">
        <v>11</v>
      </c>
      <c r="J201" s="5">
        <v>73031</v>
      </c>
      <c r="K201" s="5">
        <v>63051</v>
      </c>
      <c r="L201" s="5">
        <v>66850</v>
      </c>
      <c r="M201" s="5">
        <v>63057</v>
      </c>
      <c r="N201" s="5">
        <v>65174</v>
      </c>
      <c r="O201" s="5">
        <v>65197</v>
      </c>
      <c r="P201" s="5">
        <v>68776</v>
      </c>
      <c r="Q201" s="5">
        <v>72593</v>
      </c>
      <c r="R201" s="5">
        <v>96344</v>
      </c>
      <c r="S201" s="5">
        <v>60177</v>
      </c>
      <c r="T201" s="5">
        <v>58758</v>
      </c>
      <c r="U201" s="5">
        <v>58759</v>
      </c>
      <c r="V201" s="5"/>
      <c r="W201" s="5">
        <v>811767</v>
      </c>
      <c r="X201" s="5">
        <f>SUM(Tabla5[[#This Row],[ENE]:[DIC]])</f>
        <v>811767</v>
      </c>
      <c r="Y201" s="5">
        <f>Tabla5[[#This Row],[TOTAL]]-Tabla5[[#This Row],[comprobación]]</f>
        <v>0</v>
      </c>
    </row>
    <row r="202" spans="1:25">
      <c r="A202" s="4">
        <v>194</v>
      </c>
      <c r="B202" t="s">
        <v>126</v>
      </c>
      <c r="C202" s="4">
        <v>21101</v>
      </c>
      <c r="D202" s="4">
        <v>21</v>
      </c>
      <c r="E202" s="4">
        <v>101</v>
      </c>
      <c r="F202" t="s">
        <v>39</v>
      </c>
      <c r="G202" s="4" t="s">
        <v>127</v>
      </c>
      <c r="H202" s="4" t="s">
        <v>32</v>
      </c>
      <c r="I202" s="4">
        <v>11</v>
      </c>
      <c r="J202" s="5">
        <v>0</v>
      </c>
      <c r="K202" s="5">
        <v>3783</v>
      </c>
      <c r="L202" s="5">
        <v>0</v>
      </c>
      <c r="M202" s="5">
        <v>0</v>
      </c>
      <c r="N202" s="5">
        <v>0</v>
      </c>
      <c r="O202" s="5">
        <v>7778</v>
      </c>
      <c r="P202" s="5">
        <v>444</v>
      </c>
      <c r="Q202" s="5">
        <v>0</v>
      </c>
      <c r="R202" s="5">
        <v>0</v>
      </c>
      <c r="S202" s="5">
        <v>1545</v>
      </c>
      <c r="T202" s="5">
        <v>0</v>
      </c>
      <c r="U202" s="5">
        <v>0</v>
      </c>
      <c r="V202" s="5"/>
      <c r="W202" s="5">
        <v>13550</v>
      </c>
      <c r="X202" s="5">
        <f>SUM(Tabla5[[#This Row],[ENE]:[DIC]])</f>
        <v>13550</v>
      </c>
      <c r="Y202" s="5">
        <f>Tabla5[[#This Row],[TOTAL]]-Tabla5[[#This Row],[comprobación]]</f>
        <v>0</v>
      </c>
    </row>
    <row r="203" spans="1:25">
      <c r="A203" s="4">
        <v>195</v>
      </c>
      <c r="B203" t="s">
        <v>126</v>
      </c>
      <c r="C203" s="4">
        <v>24201</v>
      </c>
      <c r="D203" s="4">
        <v>24</v>
      </c>
      <c r="E203" s="4">
        <v>201</v>
      </c>
      <c r="F203" t="s">
        <v>40</v>
      </c>
      <c r="G203" s="4" t="s">
        <v>127</v>
      </c>
      <c r="H203" s="4" t="s">
        <v>32</v>
      </c>
      <c r="I203" s="4">
        <v>11</v>
      </c>
      <c r="J203" s="5">
        <v>0</v>
      </c>
      <c r="K203" s="5">
        <v>2348</v>
      </c>
      <c r="L203" s="5">
        <v>18887</v>
      </c>
      <c r="M203" s="5">
        <v>72860</v>
      </c>
      <c r="N203" s="5">
        <v>32051</v>
      </c>
      <c r="O203" s="5">
        <v>36627</v>
      </c>
      <c r="P203" s="5">
        <v>101751</v>
      </c>
      <c r="Q203" s="5">
        <v>62730</v>
      </c>
      <c r="R203" s="5">
        <v>0</v>
      </c>
      <c r="S203" s="5">
        <v>10753</v>
      </c>
      <c r="T203" s="5">
        <v>0</v>
      </c>
      <c r="U203" s="5">
        <v>0</v>
      </c>
      <c r="V203" s="5"/>
      <c r="W203" s="5">
        <v>338007</v>
      </c>
      <c r="X203" s="5">
        <f>SUM(Tabla5[[#This Row],[ENE]:[DIC]])</f>
        <v>338007</v>
      </c>
      <c r="Y203" s="5">
        <f>Tabla5[[#This Row],[TOTAL]]-Tabla5[[#This Row],[comprobación]]</f>
        <v>0</v>
      </c>
    </row>
    <row r="204" spans="1:25">
      <c r="A204" s="4">
        <v>196</v>
      </c>
      <c r="B204" t="s">
        <v>126</v>
      </c>
      <c r="C204" s="4">
        <v>24202</v>
      </c>
      <c r="D204" s="4">
        <v>24</v>
      </c>
      <c r="E204" s="4">
        <v>202</v>
      </c>
      <c r="F204" t="s">
        <v>128</v>
      </c>
      <c r="G204" s="4" t="s">
        <v>127</v>
      </c>
      <c r="H204" s="4" t="s">
        <v>32</v>
      </c>
      <c r="I204" s="4">
        <v>11</v>
      </c>
      <c r="J204" s="5">
        <v>0</v>
      </c>
      <c r="K204" s="5">
        <v>366874</v>
      </c>
      <c r="L204" s="5">
        <v>108126</v>
      </c>
      <c r="M204" s="5">
        <v>164357</v>
      </c>
      <c r="N204" s="5">
        <v>109633</v>
      </c>
      <c r="O204" s="5">
        <v>113827</v>
      </c>
      <c r="P204" s="5">
        <v>46000</v>
      </c>
      <c r="Q204" s="5">
        <v>153249</v>
      </c>
      <c r="R204" s="5">
        <v>86115</v>
      </c>
      <c r="S204" s="5">
        <v>50827</v>
      </c>
      <c r="T204" s="5">
        <v>52511</v>
      </c>
      <c r="U204" s="5">
        <v>52511</v>
      </c>
      <c r="V204" s="5"/>
      <c r="W204" s="5">
        <v>1304030</v>
      </c>
      <c r="X204" s="5">
        <f>SUM(Tabla5[[#This Row],[ENE]:[DIC]])</f>
        <v>1304030</v>
      </c>
      <c r="Y204" s="5">
        <f>Tabla5[[#This Row],[TOTAL]]-Tabla5[[#This Row],[comprobación]]</f>
        <v>0</v>
      </c>
    </row>
    <row r="205" spans="1:25">
      <c r="A205" s="4">
        <v>197</v>
      </c>
      <c r="B205" t="s">
        <v>126</v>
      </c>
      <c r="C205" s="7">
        <v>24701</v>
      </c>
      <c r="D205" s="7">
        <v>24</v>
      </c>
      <c r="E205" s="7">
        <v>701</v>
      </c>
      <c r="F205" t="s">
        <v>129</v>
      </c>
      <c r="G205" s="4" t="s">
        <v>127</v>
      </c>
      <c r="H205" s="4" t="s">
        <v>32</v>
      </c>
      <c r="I205" s="4">
        <v>11</v>
      </c>
      <c r="J205" s="5">
        <v>33803</v>
      </c>
      <c r="K205" s="5">
        <v>33803</v>
      </c>
      <c r="L205" s="5">
        <v>33803</v>
      </c>
      <c r="M205" s="5">
        <v>0</v>
      </c>
      <c r="N205" s="5">
        <v>0</v>
      </c>
      <c r="O205" s="5">
        <v>0</v>
      </c>
      <c r="P205" s="5">
        <v>81015</v>
      </c>
      <c r="Q205" s="5">
        <v>81015</v>
      </c>
      <c r="R205" s="5">
        <v>81016</v>
      </c>
      <c r="S205" s="5">
        <v>0</v>
      </c>
      <c r="T205" s="5">
        <v>0</v>
      </c>
      <c r="U205" s="5">
        <v>0</v>
      </c>
      <c r="V205" s="5"/>
      <c r="W205" s="5">
        <v>344455</v>
      </c>
      <c r="X205" s="5">
        <f>SUM(Tabla5[[#This Row],[ENE]:[DIC]])</f>
        <v>344455</v>
      </c>
      <c r="Y205" s="5">
        <f>Tabla5[[#This Row],[TOTAL]]-Tabla5[[#This Row],[comprobación]]</f>
        <v>0</v>
      </c>
    </row>
    <row r="206" spans="1:25">
      <c r="A206" s="4">
        <v>198</v>
      </c>
      <c r="B206" t="s">
        <v>126</v>
      </c>
      <c r="C206" s="4">
        <v>24601</v>
      </c>
      <c r="D206" s="4">
        <v>24</v>
      </c>
      <c r="E206" s="4">
        <v>601</v>
      </c>
      <c r="F206" t="s">
        <v>130</v>
      </c>
      <c r="G206" s="4" t="s">
        <v>127</v>
      </c>
      <c r="H206" s="4" t="s">
        <v>32</v>
      </c>
      <c r="I206" s="4">
        <v>11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67875</v>
      </c>
      <c r="U206" s="5">
        <v>0</v>
      </c>
      <c r="V206" s="5"/>
      <c r="W206" s="5">
        <v>67875</v>
      </c>
      <c r="X206" s="5">
        <f>SUM(Tabla5[[#This Row],[ENE]:[DIC]])</f>
        <v>67875</v>
      </c>
      <c r="Y206" s="5">
        <f>Tabla5[[#This Row],[TOTAL]]-Tabla5[[#This Row],[comprobación]]</f>
        <v>0</v>
      </c>
    </row>
    <row r="207" spans="1:25">
      <c r="A207" s="4">
        <v>199</v>
      </c>
      <c r="B207" t="s">
        <v>126</v>
      </c>
      <c r="C207" s="4">
        <v>24901</v>
      </c>
      <c r="D207" s="4">
        <v>24</v>
      </c>
      <c r="E207" s="4">
        <v>901</v>
      </c>
      <c r="F207" t="s">
        <v>131</v>
      </c>
      <c r="G207" s="4" t="s">
        <v>127</v>
      </c>
      <c r="H207" s="4" t="s">
        <v>32</v>
      </c>
      <c r="I207" s="4">
        <v>11</v>
      </c>
      <c r="J207" s="5">
        <v>0</v>
      </c>
      <c r="K207" s="5">
        <v>0</v>
      </c>
      <c r="L207" s="5">
        <v>1304</v>
      </c>
      <c r="M207" s="5">
        <v>0</v>
      </c>
      <c r="N207" s="5">
        <v>5024</v>
      </c>
      <c r="O207" s="5">
        <v>0</v>
      </c>
      <c r="P207" s="5">
        <v>871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/>
      <c r="W207" s="5">
        <v>7199</v>
      </c>
      <c r="X207" s="5">
        <f>SUM(Tabla5[[#This Row],[ENE]:[DIC]])</f>
        <v>7199</v>
      </c>
      <c r="Y207" s="5">
        <f>Tabla5[[#This Row],[TOTAL]]-Tabla5[[#This Row],[comprobación]]</f>
        <v>0</v>
      </c>
    </row>
    <row r="208" spans="1:25">
      <c r="A208" s="4">
        <v>200</v>
      </c>
      <c r="B208" t="s">
        <v>126</v>
      </c>
      <c r="C208" s="4">
        <v>24902</v>
      </c>
      <c r="D208" s="4">
        <v>24</v>
      </c>
      <c r="E208" s="4">
        <v>902</v>
      </c>
      <c r="F208" t="s">
        <v>132</v>
      </c>
      <c r="G208" s="4" t="s">
        <v>127</v>
      </c>
      <c r="H208" s="4" t="s">
        <v>32</v>
      </c>
      <c r="I208" s="4">
        <v>11</v>
      </c>
      <c r="J208" s="5">
        <v>0</v>
      </c>
      <c r="K208" s="5">
        <v>0</v>
      </c>
      <c r="L208" s="5">
        <v>8458</v>
      </c>
      <c r="M208" s="5">
        <v>0</v>
      </c>
      <c r="N208" s="5">
        <v>12181</v>
      </c>
      <c r="O208" s="5">
        <v>18943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/>
      <c r="W208" s="5">
        <v>39582</v>
      </c>
      <c r="X208" s="5">
        <f>SUM(Tabla5[[#This Row],[ENE]:[DIC]])</f>
        <v>39582</v>
      </c>
      <c r="Y208" s="5">
        <f>Tabla5[[#This Row],[TOTAL]]-Tabla5[[#This Row],[comprobación]]</f>
        <v>0</v>
      </c>
    </row>
    <row r="209" spans="1:25">
      <c r="A209" s="4">
        <v>201</v>
      </c>
      <c r="B209" t="s">
        <v>126</v>
      </c>
      <c r="C209" s="4">
        <v>26101</v>
      </c>
      <c r="D209" s="4">
        <v>26</v>
      </c>
      <c r="E209" s="4">
        <v>101</v>
      </c>
      <c r="F209" t="s">
        <v>41</v>
      </c>
      <c r="G209" s="4" t="s">
        <v>127</v>
      </c>
      <c r="H209" s="4" t="s">
        <v>32</v>
      </c>
      <c r="I209" s="4">
        <v>11</v>
      </c>
      <c r="J209" s="5">
        <v>65369</v>
      </c>
      <c r="K209" s="5">
        <v>65172</v>
      </c>
      <c r="L209" s="5">
        <v>27939</v>
      </c>
      <c r="M209" s="5">
        <v>87332</v>
      </c>
      <c r="N209" s="5">
        <v>68742</v>
      </c>
      <c r="O209" s="5">
        <v>82737</v>
      </c>
      <c r="P209" s="5">
        <v>71076</v>
      </c>
      <c r="Q209" s="5">
        <v>66653</v>
      </c>
      <c r="R209" s="5">
        <v>63060</v>
      </c>
      <c r="S209" s="5">
        <v>61345</v>
      </c>
      <c r="T209" s="5">
        <v>16126</v>
      </c>
      <c r="U209" s="5">
        <v>16126</v>
      </c>
      <c r="V209" s="5"/>
      <c r="W209" s="5">
        <v>691677</v>
      </c>
      <c r="X209" s="5">
        <f>SUM(Tabla5[[#This Row],[ENE]:[DIC]])</f>
        <v>691677</v>
      </c>
      <c r="Y209" s="5">
        <f>Tabla5[[#This Row],[TOTAL]]-Tabla5[[#This Row],[comprobación]]</f>
        <v>0</v>
      </c>
    </row>
    <row r="210" spans="1:25">
      <c r="A210" s="4">
        <v>202</v>
      </c>
      <c r="B210" t="s">
        <v>126</v>
      </c>
      <c r="C210" s="4">
        <v>26102</v>
      </c>
      <c r="D210" s="4">
        <v>26</v>
      </c>
      <c r="E210" s="4">
        <v>102</v>
      </c>
      <c r="F210" t="s">
        <v>94</v>
      </c>
      <c r="G210" s="4" t="s">
        <v>127</v>
      </c>
      <c r="H210" s="4" t="s">
        <v>32</v>
      </c>
      <c r="I210" s="4">
        <v>11</v>
      </c>
      <c r="J210" s="5">
        <v>62971</v>
      </c>
      <c r="K210" s="5">
        <v>113695</v>
      </c>
      <c r="L210" s="5">
        <v>66471</v>
      </c>
      <c r="M210" s="5">
        <v>199522</v>
      </c>
      <c r="N210" s="5">
        <v>140348</v>
      </c>
      <c r="O210" s="5">
        <v>217969</v>
      </c>
      <c r="P210" s="5">
        <v>154364</v>
      </c>
      <c r="Q210" s="5">
        <v>143094</v>
      </c>
      <c r="R210" s="5">
        <v>128499</v>
      </c>
      <c r="S210" s="5">
        <v>187718</v>
      </c>
      <c r="T210" s="5">
        <v>13986</v>
      </c>
      <c r="U210" s="5">
        <v>13987</v>
      </c>
      <c r="V210" s="5"/>
      <c r="W210" s="5">
        <v>1442624</v>
      </c>
      <c r="X210" s="5">
        <f>SUM(Tabla5[[#This Row],[ENE]:[DIC]])</f>
        <v>1442624</v>
      </c>
      <c r="Y210" s="5">
        <f>Tabla5[[#This Row],[TOTAL]]-Tabla5[[#This Row],[comprobación]]</f>
        <v>0</v>
      </c>
    </row>
    <row r="211" spans="1:25">
      <c r="A211" s="4">
        <v>203</v>
      </c>
      <c r="B211" t="s">
        <v>126</v>
      </c>
      <c r="C211" s="4">
        <v>26103</v>
      </c>
      <c r="D211" s="4">
        <v>26</v>
      </c>
      <c r="E211" s="4">
        <v>103</v>
      </c>
      <c r="F211" t="s">
        <v>133</v>
      </c>
      <c r="G211" s="4" t="s">
        <v>127</v>
      </c>
      <c r="H211" s="4" t="s">
        <v>32</v>
      </c>
      <c r="I211" s="4">
        <v>11</v>
      </c>
      <c r="J211" s="5">
        <v>27950</v>
      </c>
      <c r="K211" s="5">
        <v>17482</v>
      </c>
      <c r="L211" s="5">
        <v>15996</v>
      </c>
      <c r="M211" s="5">
        <v>20963</v>
      </c>
      <c r="N211" s="5">
        <v>26495</v>
      </c>
      <c r="O211" s="5">
        <v>34739</v>
      </c>
      <c r="P211" s="5">
        <v>24872</v>
      </c>
      <c r="Q211" s="5">
        <v>33637</v>
      </c>
      <c r="R211" s="5">
        <v>18476</v>
      </c>
      <c r="S211" s="5">
        <v>37858</v>
      </c>
      <c r="T211" s="5">
        <v>4825</v>
      </c>
      <c r="U211" s="5">
        <v>4825</v>
      </c>
      <c r="V211" s="5"/>
      <c r="W211" s="5">
        <v>268118</v>
      </c>
      <c r="X211" s="5">
        <f>SUM(Tabla5[[#This Row],[ENE]:[DIC]])</f>
        <v>268118</v>
      </c>
      <c r="Y211" s="5">
        <f>Tabla5[[#This Row],[TOTAL]]-Tabla5[[#This Row],[comprobación]]</f>
        <v>0</v>
      </c>
    </row>
    <row r="212" spans="1:25">
      <c r="A212" s="4">
        <v>204</v>
      </c>
      <c r="B212" t="s">
        <v>126</v>
      </c>
      <c r="C212" s="4">
        <v>26104</v>
      </c>
      <c r="D212" s="4">
        <v>26</v>
      </c>
      <c r="E212" s="4">
        <v>104</v>
      </c>
      <c r="F212" t="s">
        <v>134</v>
      </c>
      <c r="G212" s="4" t="s">
        <v>127</v>
      </c>
      <c r="H212" s="4" t="s">
        <v>32</v>
      </c>
      <c r="I212" s="4">
        <v>11</v>
      </c>
      <c r="J212" s="5">
        <v>3512</v>
      </c>
      <c r="K212" s="5">
        <v>11467</v>
      </c>
      <c r="L212" s="5">
        <v>0</v>
      </c>
      <c r="M212" s="5">
        <v>0</v>
      </c>
      <c r="N212" s="5">
        <v>0</v>
      </c>
      <c r="O212" s="5">
        <v>0</v>
      </c>
      <c r="P212" s="5">
        <v>14970</v>
      </c>
      <c r="Q212" s="5">
        <v>11288</v>
      </c>
      <c r="R212" s="5">
        <v>0</v>
      </c>
      <c r="S212" s="5">
        <v>3155</v>
      </c>
      <c r="T212" s="5">
        <v>2084</v>
      </c>
      <c r="U212" s="5">
        <v>2084</v>
      </c>
      <c r="V212" s="5"/>
      <c r="W212" s="5">
        <v>48560</v>
      </c>
      <c r="X212" s="5">
        <f>SUM(Tabla5[[#This Row],[ENE]:[DIC]])</f>
        <v>48560</v>
      </c>
      <c r="Y212" s="5">
        <f>Tabla5[[#This Row],[TOTAL]]-Tabla5[[#This Row],[comprobación]]</f>
        <v>0</v>
      </c>
    </row>
    <row r="213" spans="1:25">
      <c r="A213" s="4">
        <v>205</v>
      </c>
      <c r="B213" t="s">
        <v>126</v>
      </c>
      <c r="C213" s="4">
        <v>27102</v>
      </c>
      <c r="D213" s="4">
        <v>27</v>
      </c>
      <c r="E213" s="4">
        <v>102</v>
      </c>
      <c r="F213" t="s">
        <v>135</v>
      </c>
      <c r="G213" s="4" t="s">
        <v>127</v>
      </c>
      <c r="H213" s="4" t="s">
        <v>32</v>
      </c>
      <c r="I213" s="4">
        <v>11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13799</v>
      </c>
      <c r="R213" s="5">
        <v>0</v>
      </c>
      <c r="S213" s="5">
        <v>0</v>
      </c>
      <c r="T213" s="5">
        <v>0</v>
      </c>
      <c r="U213" s="5">
        <v>0</v>
      </c>
      <c r="V213" s="5"/>
      <c r="W213" s="5">
        <v>13799</v>
      </c>
      <c r="X213" s="5">
        <f>SUM(Tabla5[[#This Row],[ENE]:[DIC]])</f>
        <v>13799</v>
      </c>
      <c r="Y213" s="5">
        <f>Tabla5[[#This Row],[TOTAL]]-Tabla5[[#This Row],[comprobación]]</f>
        <v>0</v>
      </c>
    </row>
    <row r="214" spans="1:25">
      <c r="A214" s="4">
        <v>206</v>
      </c>
      <c r="B214" t="s">
        <v>126</v>
      </c>
      <c r="C214" s="4">
        <v>29101</v>
      </c>
      <c r="D214" s="4">
        <v>29</v>
      </c>
      <c r="E214" s="4">
        <v>101</v>
      </c>
      <c r="F214" t="s">
        <v>136</v>
      </c>
      <c r="G214" s="4" t="s">
        <v>127</v>
      </c>
      <c r="H214" s="4" t="s">
        <v>32</v>
      </c>
      <c r="I214" s="4">
        <v>11</v>
      </c>
      <c r="J214" s="5">
        <v>0</v>
      </c>
      <c r="K214" s="5">
        <v>0</v>
      </c>
      <c r="L214" s="5">
        <v>15696</v>
      </c>
      <c r="M214" s="5">
        <v>0</v>
      </c>
      <c r="N214" s="5">
        <v>1415</v>
      </c>
      <c r="O214" s="5">
        <v>12285</v>
      </c>
      <c r="P214" s="5">
        <v>8606</v>
      </c>
      <c r="Q214" s="5">
        <v>0</v>
      </c>
      <c r="R214" s="5">
        <v>0</v>
      </c>
      <c r="S214" s="5">
        <v>911</v>
      </c>
      <c r="T214" s="5">
        <v>0</v>
      </c>
      <c r="U214" s="5">
        <v>0</v>
      </c>
      <c r="V214" s="5"/>
      <c r="W214" s="5">
        <v>38913</v>
      </c>
      <c r="X214" s="5">
        <f>SUM(Tabla5[[#This Row],[ENE]:[DIC]])</f>
        <v>38913</v>
      </c>
      <c r="Y214" s="5">
        <f>Tabla5[[#This Row],[TOTAL]]-Tabla5[[#This Row],[comprobación]]</f>
        <v>0</v>
      </c>
    </row>
    <row r="215" spans="1:25">
      <c r="A215" s="4">
        <v>207</v>
      </c>
      <c r="B215" t="s">
        <v>126</v>
      </c>
      <c r="C215" s="4">
        <v>29401</v>
      </c>
      <c r="D215" s="4">
        <v>29</v>
      </c>
      <c r="E215" s="4">
        <v>401</v>
      </c>
      <c r="F215" t="s">
        <v>55</v>
      </c>
      <c r="G215" s="4" t="s">
        <v>127</v>
      </c>
      <c r="H215" s="4" t="s">
        <v>32</v>
      </c>
      <c r="I215" s="4">
        <v>11</v>
      </c>
      <c r="J215" s="5">
        <v>556</v>
      </c>
      <c r="K215" s="5">
        <v>0</v>
      </c>
      <c r="L215" s="5">
        <v>0</v>
      </c>
      <c r="M215" s="5">
        <v>1444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/>
      <c r="W215" s="5">
        <v>2000</v>
      </c>
      <c r="X215" s="5">
        <f>SUM(Tabla5[[#This Row],[ENE]:[DIC]])</f>
        <v>2000</v>
      </c>
      <c r="Y215" s="5">
        <f>Tabla5[[#This Row],[TOTAL]]-Tabla5[[#This Row],[comprobación]]</f>
        <v>0</v>
      </c>
    </row>
    <row r="216" spans="1:25">
      <c r="A216" s="4">
        <v>208</v>
      </c>
      <c r="B216" t="s">
        <v>126</v>
      </c>
      <c r="C216" s="4">
        <v>29601</v>
      </c>
      <c r="D216" s="4">
        <v>29</v>
      </c>
      <c r="E216" s="4">
        <v>601</v>
      </c>
      <c r="F216" t="s">
        <v>88</v>
      </c>
      <c r="G216" s="4" t="s">
        <v>127</v>
      </c>
      <c r="H216" s="4" t="s">
        <v>32</v>
      </c>
      <c r="I216" s="4">
        <v>11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/>
      <c r="W216" s="5">
        <v>0</v>
      </c>
      <c r="X216" s="5">
        <f>SUM(Tabla5[[#This Row],[ENE]:[DIC]])</f>
        <v>0</v>
      </c>
      <c r="Y216" s="5">
        <f>Tabla5[[#This Row],[TOTAL]]-Tabla5[[#This Row],[comprobación]]</f>
        <v>0</v>
      </c>
    </row>
    <row r="217" spans="1:25">
      <c r="A217" s="4">
        <v>209</v>
      </c>
      <c r="B217" t="s">
        <v>126</v>
      </c>
      <c r="C217" s="7">
        <v>29301</v>
      </c>
      <c r="D217" s="7">
        <v>29</v>
      </c>
      <c r="E217" s="7">
        <v>301</v>
      </c>
      <c r="F217" t="s">
        <v>95</v>
      </c>
      <c r="G217" s="4" t="s">
        <v>127</v>
      </c>
      <c r="H217" s="4" t="s">
        <v>32</v>
      </c>
      <c r="I217" s="4">
        <v>11</v>
      </c>
      <c r="J217" s="5">
        <v>8967</v>
      </c>
      <c r="K217" s="5">
        <v>8967</v>
      </c>
      <c r="L217" s="5">
        <v>8967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24384</v>
      </c>
      <c r="S217" s="5">
        <v>0</v>
      </c>
      <c r="T217" s="5">
        <v>0</v>
      </c>
      <c r="U217" s="5">
        <v>0</v>
      </c>
      <c r="V217" s="5"/>
      <c r="W217" s="5">
        <v>51285</v>
      </c>
      <c r="X217" s="5">
        <f>SUM(Tabla5[[#This Row],[ENE]:[DIC]])</f>
        <v>51285</v>
      </c>
      <c r="Y217" s="5">
        <f>Tabla5[[#This Row],[TOTAL]]-Tabla5[[#This Row],[comprobación]]</f>
        <v>0</v>
      </c>
    </row>
    <row r="218" spans="1:25">
      <c r="A218" s="4">
        <v>210</v>
      </c>
      <c r="B218" t="s">
        <v>126</v>
      </c>
      <c r="C218" s="4">
        <v>29602</v>
      </c>
      <c r="D218" s="4">
        <v>29</v>
      </c>
      <c r="E218" s="4">
        <v>602</v>
      </c>
      <c r="F218" t="s">
        <v>118</v>
      </c>
      <c r="G218" s="4" t="s">
        <v>127</v>
      </c>
      <c r="H218" s="4" t="s">
        <v>32</v>
      </c>
      <c r="I218" s="4">
        <v>11</v>
      </c>
      <c r="J218" s="5">
        <v>0</v>
      </c>
      <c r="K218" s="5">
        <v>14038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/>
      <c r="W218" s="5">
        <v>14038</v>
      </c>
      <c r="X218" s="5">
        <f>SUM(Tabla5[[#This Row],[ENE]:[DIC]])</f>
        <v>14038</v>
      </c>
      <c r="Y218" s="5">
        <f>Tabla5[[#This Row],[TOTAL]]-Tabla5[[#This Row],[comprobación]]</f>
        <v>0</v>
      </c>
    </row>
    <row r="219" spans="1:25">
      <c r="A219" s="4">
        <v>211</v>
      </c>
      <c r="B219" t="s">
        <v>126</v>
      </c>
      <c r="C219" s="4">
        <v>29801</v>
      </c>
      <c r="D219" s="4">
        <v>29</v>
      </c>
      <c r="E219" s="4">
        <v>801</v>
      </c>
      <c r="F219" t="s">
        <v>137</v>
      </c>
      <c r="G219" s="4" t="s">
        <v>127</v>
      </c>
      <c r="H219" s="4" t="s">
        <v>32</v>
      </c>
      <c r="I219" s="4">
        <v>11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/>
      <c r="W219" s="5">
        <v>0</v>
      </c>
      <c r="X219" s="5">
        <f>SUM(Tabla5[[#This Row],[ENE]:[DIC]])</f>
        <v>0</v>
      </c>
      <c r="Y219" s="5">
        <f>Tabla5[[#This Row],[TOTAL]]-Tabla5[[#This Row],[comprobación]]</f>
        <v>0</v>
      </c>
    </row>
    <row r="220" spans="1:25">
      <c r="A220" s="4">
        <v>212</v>
      </c>
      <c r="B220" t="s">
        <v>126</v>
      </c>
      <c r="C220" s="4">
        <v>29901</v>
      </c>
      <c r="D220" s="4">
        <v>29</v>
      </c>
      <c r="E220" s="4">
        <v>901</v>
      </c>
      <c r="F220" t="s">
        <v>42</v>
      </c>
      <c r="G220" s="4" t="s">
        <v>127</v>
      </c>
      <c r="H220" s="4" t="s">
        <v>32</v>
      </c>
      <c r="I220" s="4">
        <v>11</v>
      </c>
      <c r="J220" s="5">
        <v>0</v>
      </c>
      <c r="K220" s="5">
        <v>1986</v>
      </c>
      <c r="L220" s="5">
        <v>8409</v>
      </c>
      <c r="M220" s="5">
        <v>12297</v>
      </c>
      <c r="N220" s="5">
        <v>29792</v>
      </c>
      <c r="O220" s="5">
        <v>30295</v>
      </c>
      <c r="P220" s="5">
        <v>60576</v>
      </c>
      <c r="Q220" s="5">
        <v>13072</v>
      </c>
      <c r="R220" s="5">
        <v>5445</v>
      </c>
      <c r="S220" s="5">
        <v>54135</v>
      </c>
      <c r="T220" s="5">
        <v>13802</v>
      </c>
      <c r="U220" s="5">
        <v>5445</v>
      </c>
      <c r="V220" s="5"/>
      <c r="W220" s="5">
        <v>235254</v>
      </c>
      <c r="X220" s="5">
        <f>SUM(Tabla5[[#This Row],[ENE]:[DIC]])</f>
        <v>235254</v>
      </c>
      <c r="Y220" s="5">
        <f>Tabla5[[#This Row],[TOTAL]]-Tabla5[[#This Row],[comprobación]]</f>
        <v>0</v>
      </c>
    </row>
    <row r="221" spans="1:25">
      <c r="A221" s="4">
        <v>213</v>
      </c>
      <c r="B221" t="s">
        <v>126</v>
      </c>
      <c r="C221" s="4">
        <v>31801</v>
      </c>
      <c r="D221" s="4">
        <v>31</v>
      </c>
      <c r="E221" s="4">
        <v>801</v>
      </c>
      <c r="F221" t="s">
        <v>58</v>
      </c>
      <c r="G221" s="4" t="s">
        <v>127</v>
      </c>
      <c r="H221" s="4" t="s">
        <v>32</v>
      </c>
      <c r="I221" s="4">
        <v>11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/>
      <c r="W221" s="5">
        <v>0</v>
      </c>
      <c r="X221" s="5">
        <f>SUM(Tabla5[[#This Row],[ENE]:[DIC]])</f>
        <v>0</v>
      </c>
      <c r="Y221" s="5">
        <f>Tabla5[[#This Row],[TOTAL]]-Tabla5[[#This Row],[comprobación]]</f>
        <v>0</v>
      </c>
    </row>
    <row r="222" spans="1:25">
      <c r="A222" s="4">
        <v>214</v>
      </c>
      <c r="B222" t="s">
        <v>126</v>
      </c>
      <c r="C222" s="4">
        <v>32501</v>
      </c>
      <c r="D222" s="4">
        <v>32</v>
      </c>
      <c r="E222" s="4">
        <v>501</v>
      </c>
      <c r="F222" t="s">
        <v>138</v>
      </c>
      <c r="G222" s="4" t="s">
        <v>127</v>
      </c>
      <c r="H222" s="4" t="s">
        <v>32</v>
      </c>
      <c r="I222" s="4">
        <v>11</v>
      </c>
      <c r="J222" s="5">
        <v>0</v>
      </c>
      <c r="K222" s="5">
        <v>0</v>
      </c>
      <c r="L222" s="5">
        <v>16129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/>
      <c r="W222" s="5">
        <v>16129</v>
      </c>
      <c r="X222" s="5">
        <f>SUM(Tabla5[[#This Row],[ENE]:[DIC]])</f>
        <v>16129</v>
      </c>
      <c r="Y222" s="5">
        <f>Tabla5[[#This Row],[TOTAL]]-Tabla5[[#This Row],[comprobación]]</f>
        <v>0</v>
      </c>
    </row>
    <row r="223" spans="1:25">
      <c r="A223" s="4">
        <v>215</v>
      </c>
      <c r="B223" t="s">
        <v>126</v>
      </c>
      <c r="C223" s="4">
        <v>33104</v>
      </c>
      <c r="D223" s="4">
        <v>33</v>
      </c>
      <c r="E223" s="4">
        <v>104</v>
      </c>
      <c r="F223" t="s">
        <v>97</v>
      </c>
      <c r="G223" s="4" t="s">
        <v>127</v>
      </c>
      <c r="H223" s="4" t="s">
        <v>32</v>
      </c>
      <c r="I223" s="4">
        <v>11</v>
      </c>
      <c r="J223" s="5">
        <v>13526</v>
      </c>
      <c r="K223" s="5">
        <v>0</v>
      </c>
      <c r="L223" s="5">
        <v>6763</v>
      </c>
      <c r="M223" s="5">
        <v>6763</v>
      </c>
      <c r="N223" s="5">
        <v>0</v>
      </c>
      <c r="O223" s="5">
        <v>6763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/>
      <c r="W223" s="5">
        <v>33815</v>
      </c>
      <c r="X223" s="5">
        <f>SUM(Tabla5[[#This Row],[ENE]:[DIC]])</f>
        <v>33815</v>
      </c>
      <c r="Y223" s="5">
        <f>Tabla5[[#This Row],[TOTAL]]-Tabla5[[#This Row],[comprobación]]</f>
        <v>0</v>
      </c>
    </row>
    <row r="224" spans="1:25">
      <c r="A224" s="4">
        <v>216</v>
      </c>
      <c r="B224" t="s">
        <v>126</v>
      </c>
      <c r="C224" s="4">
        <v>33202</v>
      </c>
      <c r="D224" s="4">
        <v>33</v>
      </c>
      <c r="E224" s="4">
        <v>202</v>
      </c>
      <c r="F224" t="s">
        <v>139</v>
      </c>
      <c r="G224" s="4" t="s">
        <v>127</v>
      </c>
      <c r="H224" s="4" t="s">
        <v>32</v>
      </c>
      <c r="I224" s="4">
        <v>11</v>
      </c>
      <c r="J224" s="5">
        <v>0</v>
      </c>
      <c r="K224" s="5">
        <v>0</v>
      </c>
      <c r="L224" s="5">
        <v>0</v>
      </c>
      <c r="M224" s="5">
        <v>99777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/>
      <c r="W224" s="5">
        <v>99777</v>
      </c>
      <c r="X224" s="5">
        <f>SUM(Tabla5[[#This Row],[ENE]:[DIC]])</f>
        <v>99777</v>
      </c>
      <c r="Y224" s="5">
        <f>Tabla5[[#This Row],[TOTAL]]-Tabla5[[#This Row],[comprobación]]</f>
        <v>0</v>
      </c>
    </row>
    <row r="225" spans="1:25">
      <c r="A225" s="4">
        <v>217</v>
      </c>
      <c r="B225" t="s">
        <v>126</v>
      </c>
      <c r="C225" s="4">
        <v>61503</v>
      </c>
      <c r="D225" s="4">
        <v>61</v>
      </c>
      <c r="E225" s="4">
        <v>503</v>
      </c>
      <c r="F225" t="s">
        <v>140</v>
      </c>
      <c r="G225" s="4" t="s">
        <v>127</v>
      </c>
      <c r="H225" s="4" t="s">
        <v>32</v>
      </c>
      <c r="I225" s="4">
        <v>11</v>
      </c>
      <c r="J225" s="5">
        <v>0</v>
      </c>
      <c r="K225" s="5">
        <v>0</v>
      </c>
      <c r="L225" s="5">
        <v>131325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/>
      <c r="W225" s="5">
        <v>131325</v>
      </c>
      <c r="X225" s="5">
        <f>SUM(Tabla5[[#This Row],[ENE]:[DIC]])</f>
        <v>131325</v>
      </c>
      <c r="Y225" s="5">
        <f>Tabla5[[#This Row],[TOTAL]]-Tabla5[[#This Row],[comprobación]]</f>
        <v>0</v>
      </c>
    </row>
    <row r="226" spans="1:25">
      <c r="A226" s="4">
        <v>218</v>
      </c>
      <c r="B226" t="s">
        <v>126</v>
      </c>
      <c r="C226" s="7">
        <v>35504</v>
      </c>
      <c r="D226" s="7">
        <v>35</v>
      </c>
      <c r="E226" s="7">
        <v>504</v>
      </c>
      <c r="F226" t="s">
        <v>141</v>
      </c>
      <c r="G226" s="4" t="s">
        <v>127</v>
      </c>
      <c r="H226" s="4" t="s">
        <v>32</v>
      </c>
      <c r="I226" s="4">
        <v>11</v>
      </c>
      <c r="J226" s="5">
        <v>0</v>
      </c>
      <c r="K226" s="5">
        <v>23931</v>
      </c>
      <c r="L226" s="5">
        <v>23931</v>
      </c>
      <c r="M226" s="5">
        <v>0</v>
      </c>
      <c r="N226" s="5">
        <v>0</v>
      </c>
      <c r="O226" s="5">
        <v>0</v>
      </c>
      <c r="P226" s="5">
        <v>0</v>
      </c>
      <c r="Q226" s="5">
        <v>36279</v>
      </c>
      <c r="R226" s="5">
        <v>0</v>
      </c>
      <c r="S226" s="5">
        <v>0</v>
      </c>
      <c r="T226" s="5">
        <v>0</v>
      </c>
      <c r="U226" s="5">
        <v>0</v>
      </c>
      <c r="V226" s="5"/>
      <c r="W226" s="5">
        <v>84141</v>
      </c>
      <c r="X226" s="5">
        <f>SUM(Tabla5[[#This Row],[ENE]:[DIC]])</f>
        <v>84141</v>
      </c>
      <c r="Y226" s="5">
        <f>Tabla5[[#This Row],[TOTAL]]-Tabla5[[#This Row],[comprobación]]</f>
        <v>0</v>
      </c>
    </row>
    <row r="227" spans="1:25">
      <c r="A227" s="4">
        <v>219</v>
      </c>
      <c r="B227" t="s">
        <v>126</v>
      </c>
      <c r="C227" s="4">
        <v>35501</v>
      </c>
      <c r="D227" s="4">
        <v>35</v>
      </c>
      <c r="E227" s="4">
        <v>501</v>
      </c>
      <c r="F227" t="s">
        <v>63</v>
      </c>
      <c r="G227" s="4" t="s">
        <v>127</v>
      </c>
      <c r="H227" s="4" t="s">
        <v>32</v>
      </c>
      <c r="I227" s="4">
        <v>11</v>
      </c>
      <c r="J227" s="5">
        <v>1776</v>
      </c>
      <c r="K227" s="5">
        <v>33229</v>
      </c>
      <c r="L227" s="5">
        <v>4039</v>
      </c>
      <c r="M227" s="5">
        <v>29080</v>
      </c>
      <c r="N227" s="5">
        <v>57322</v>
      </c>
      <c r="O227" s="5">
        <v>33391</v>
      </c>
      <c r="P227" s="5">
        <v>15309</v>
      </c>
      <c r="Q227" s="5">
        <v>4837</v>
      </c>
      <c r="R227" s="5">
        <v>21858</v>
      </c>
      <c r="S227" s="5">
        <v>21433</v>
      </c>
      <c r="T227" s="5">
        <v>453</v>
      </c>
      <c r="U227" s="5">
        <v>454</v>
      </c>
      <c r="V227" s="5"/>
      <c r="W227" s="5">
        <v>223181</v>
      </c>
      <c r="X227" s="5">
        <f>SUM(Tabla5[[#This Row],[ENE]:[DIC]])</f>
        <v>223181</v>
      </c>
      <c r="Y227" s="5">
        <f>Tabla5[[#This Row],[TOTAL]]-Tabla5[[#This Row],[comprobación]]</f>
        <v>0</v>
      </c>
    </row>
    <row r="228" spans="1:25">
      <c r="A228" s="4">
        <v>220</v>
      </c>
      <c r="B228" t="s">
        <v>126</v>
      </c>
      <c r="C228" s="4">
        <v>35701</v>
      </c>
      <c r="D228" s="4">
        <v>35</v>
      </c>
      <c r="E228" s="4">
        <v>701</v>
      </c>
      <c r="F228" t="s">
        <v>142</v>
      </c>
      <c r="G228" s="4" t="s">
        <v>127</v>
      </c>
      <c r="H228" s="4" t="s">
        <v>32</v>
      </c>
      <c r="I228" s="4">
        <v>11</v>
      </c>
      <c r="J228" s="5">
        <v>7450</v>
      </c>
      <c r="K228" s="5">
        <v>956</v>
      </c>
      <c r="L228" s="5">
        <v>0</v>
      </c>
      <c r="M228" s="5">
        <v>414</v>
      </c>
      <c r="N228" s="5">
        <v>0</v>
      </c>
      <c r="O228" s="5">
        <v>0</v>
      </c>
      <c r="P228" s="5">
        <v>3345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/>
      <c r="W228" s="5">
        <v>12165</v>
      </c>
      <c r="X228" s="5">
        <f>SUM(Tabla5[[#This Row],[ENE]:[DIC]])</f>
        <v>12165</v>
      </c>
      <c r="Y228" s="5">
        <f>Tabla5[[#This Row],[TOTAL]]-Tabla5[[#This Row],[comprobación]]</f>
        <v>0</v>
      </c>
    </row>
    <row r="229" spans="1:25">
      <c r="A229" s="4">
        <v>221</v>
      </c>
      <c r="B229" t="s">
        <v>126</v>
      </c>
      <c r="C229" s="4">
        <v>35702</v>
      </c>
      <c r="D229" s="4">
        <v>35</v>
      </c>
      <c r="E229" s="4">
        <v>702</v>
      </c>
      <c r="F229" t="s">
        <v>143</v>
      </c>
      <c r="G229" s="4" t="s">
        <v>127</v>
      </c>
      <c r="H229" s="4" t="s">
        <v>32</v>
      </c>
      <c r="I229" s="4">
        <v>11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/>
      <c r="W229" s="5">
        <v>0</v>
      </c>
      <c r="X229" s="5">
        <f>SUM(Tabla5[[#This Row],[ENE]:[DIC]])</f>
        <v>0</v>
      </c>
      <c r="Y229" s="5">
        <f>Tabla5[[#This Row],[TOTAL]]-Tabla5[[#This Row],[comprobación]]</f>
        <v>0</v>
      </c>
    </row>
    <row r="230" spans="1:25">
      <c r="A230" s="4">
        <v>222</v>
      </c>
      <c r="B230" t="s">
        <v>126</v>
      </c>
      <c r="C230" s="4">
        <v>37501</v>
      </c>
      <c r="D230" s="4">
        <v>37</v>
      </c>
      <c r="E230" s="4">
        <v>501</v>
      </c>
      <c r="F230" t="s">
        <v>77</v>
      </c>
      <c r="G230" s="4" t="s">
        <v>127</v>
      </c>
      <c r="H230" s="4" t="s">
        <v>32</v>
      </c>
      <c r="I230" s="4">
        <v>11</v>
      </c>
      <c r="J230" s="5">
        <v>0</v>
      </c>
      <c r="K230" s="5">
        <v>0</v>
      </c>
      <c r="L230" s="5">
        <v>0</v>
      </c>
      <c r="M230" s="5">
        <v>3922</v>
      </c>
      <c r="N230" s="5">
        <v>0</v>
      </c>
      <c r="O230" s="5">
        <v>20015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/>
      <c r="W230" s="5">
        <v>23937</v>
      </c>
      <c r="X230" s="5">
        <f>SUM(Tabla5[[#This Row],[ENE]:[DIC]])</f>
        <v>23937</v>
      </c>
      <c r="Y230" s="5">
        <f>Tabla5[[#This Row],[TOTAL]]-Tabla5[[#This Row],[comprobación]]</f>
        <v>0</v>
      </c>
    </row>
    <row r="231" spans="1:25">
      <c r="A231" s="4">
        <v>223</v>
      </c>
      <c r="B231" t="s">
        <v>126</v>
      </c>
      <c r="C231" s="4">
        <v>38103</v>
      </c>
      <c r="D231" s="4">
        <v>38</v>
      </c>
      <c r="E231" s="4">
        <v>103</v>
      </c>
      <c r="F231" t="s">
        <v>64</v>
      </c>
      <c r="G231" s="4" t="s">
        <v>127</v>
      </c>
      <c r="H231" s="4" t="s">
        <v>32</v>
      </c>
      <c r="I231" s="4">
        <v>11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/>
      <c r="W231" s="5">
        <v>0</v>
      </c>
      <c r="X231" s="5">
        <f>SUM(Tabla5[[#This Row],[ENE]:[DIC]])</f>
        <v>0</v>
      </c>
      <c r="Y231" s="5">
        <f>Tabla5[[#This Row],[TOTAL]]-Tabla5[[#This Row],[comprobación]]</f>
        <v>0</v>
      </c>
    </row>
    <row r="232" spans="1:25">
      <c r="A232" s="4">
        <v>224</v>
      </c>
      <c r="B232" t="s">
        <v>126</v>
      </c>
      <c r="C232" s="4">
        <v>39203</v>
      </c>
      <c r="D232" s="4">
        <v>39</v>
      </c>
      <c r="E232" s="4">
        <v>203</v>
      </c>
      <c r="F232" t="s">
        <v>144</v>
      </c>
      <c r="G232" s="4" t="s">
        <v>127</v>
      </c>
      <c r="H232" s="4" t="s">
        <v>32</v>
      </c>
      <c r="I232" s="4">
        <v>11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5191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/>
      <c r="W232" s="5">
        <v>5191</v>
      </c>
      <c r="X232" s="5">
        <f>SUM(Tabla5[[#This Row],[ENE]:[DIC]])</f>
        <v>5191</v>
      </c>
      <c r="Y232" s="5">
        <f>Tabla5[[#This Row],[TOTAL]]-Tabla5[[#This Row],[comprobación]]</f>
        <v>0</v>
      </c>
    </row>
    <row r="233" spans="1:25">
      <c r="A233" s="4">
        <v>225</v>
      </c>
      <c r="B233" t="s">
        <v>126</v>
      </c>
      <c r="C233" s="4">
        <v>44108</v>
      </c>
      <c r="D233" s="4">
        <v>44</v>
      </c>
      <c r="E233" s="4">
        <v>108</v>
      </c>
      <c r="F233" t="s">
        <v>68</v>
      </c>
      <c r="G233" s="4" t="s">
        <v>127</v>
      </c>
      <c r="H233" s="4" t="s">
        <v>32</v>
      </c>
      <c r="I233" s="4">
        <v>11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/>
      <c r="W233" s="5">
        <v>0</v>
      </c>
      <c r="X233" s="5">
        <f>SUM(Tabla5[[#This Row],[ENE]:[DIC]])</f>
        <v>0</v>
      </c>
      <c r="Y233" s="5">
        <f>Tabla5[[#This Row],[TOTAL]]-Tabla5[[#This Row],[comprobación]]</f>
        <v>0</v>
      </c>
    </row>
    <row r="234" spans="1:25">
      <c r="A234" s="4">
        <v>226</v>
      </c>
      <c r="B234" t="s">
        <v>145</v>
      </c>
      <c r="C234" s="4">
        <v>11301</v>
      </c>
      <c r="D234" s="4">
        <v>11</v>
      </c>
      <c r="E234" s="4">
        <v>301</v>
      </c>
      <c r="F234" t="s">
        <v>36</v>
      </c>
      <c r="G234" s="4" t="s">
        <v>146</v>
      </c>
      <c r="H234" s="4" t="s">
        <v>32</v>
      </c>
      <c r="I234" s="4">
        <v>11</v>
      </c>
      <c r="J234" s="5">
        <v>77761</v>
      </c>
      <c r="K234" s="5">
        <v>77761</v>
      </c>
      <c r="L234" s="5">
        <v>77761</v>
      </c>
      <c r="M234" s="5">
        <v>77761</v>
      </c>
      <c r="N234" s="5">
        <v>77761</v>
      </c>
      <c r="O234" s="5">
        <v>77761</v>
      </c>
      <c r="P234" s="5">
        <v>77761</v>
      </c>
      <c r="Q234" s="5">
        <v>77761</v>
      </c>
      <c r="R234" s="5">
        <v>77761</v>
      </c>
      <c r="S234" s="5">
        <v>77761</v>
      </c>
      <c r="T234" s="5">
        <v>77761</v>
      </c>
      <c r="U234" s="6">
        <v>77767</v>
      </c>
      <c r="V234" s="5"/>
      <c r="W234" s="5">
        <v>933138</v>
      </c>
      <c r="X234" s="5">
        <f>SUM(Tabla5[[#This Row],[ENE]:[DIC]])</f>
        <v>933138</v>
      </c>
      <c r="Y234" s="5">
        <f>Tabla5[[#This Row],[TOTAL]]-Tabla5[[#This Row],[comprobación]]</f>
        <v>0</v>
      </c>
    </row>
    <row r="235" spans="1:25">
      <c r="A235" s="4">
        <v>227</v>
      </c>
      <c r="B235" t="s">
        <v>145</v>
      </c>
      <c r="C235" s="4">
        <v>13201</v>
      </c>
      <c r="D235" s="4">
        <v>13</v>
      </c>
      <c r="E235" s="4">
        <v>201</v>
      </c>
      <c r="F235" t="s">
        <v>33</v>
      </c>
      <c r="G235" s="4" t="s">
        <v>146</v>
      </c>
      <c r="H235" s="4" t="s">
        <v>32</v>
      </c>
      <c r="I235" s="4">
        <v>11</v>
      </c>
      <c r="J235" s="5">
        <v>0</v>
      </c>
      <c r="K235" s="5">
        <v>0</v>
      </c>
      <c r="L235" s="5">
        <v>28747</v>
      </c>
      <c r="M235" s="5">
        <v>0</v>
      </c>
      <c r="N235" s="5">
        <v>0</v>
      </c>
      <c r="O235" s="5">
        <v>2376</v>
      </c>
      <c r="P235" s="5">
        <v>5181</v>
      </c>
      <c r="Q235" s="5">
        <v>12465</v>
      </c>
      <c r="R235" s="5">
        <v>0</v>
      </c>
      <c r="S235" s="5">
        <v>9143</v>
      </c>
      <c r="T235" s="5">
        <v>0</v>
      </c>
      <c r="U235" s="5">
        <v>28747</v>
      </c>
      <c r="V235" s="5"/>
      <c r="W235" s="5">
        <v>86659</v>
      </c>
      <c r="X235" s="5">
        <f>SUM(Tabla5[[#This Row],[ENE]:[DIC]])</f>
        <v>86659</v>
      </c>
      <c r="Y235" s="5">
        <f>Tabla5[[#This Row],[TOTAL]]-Tabla5[[#This Row],[comprobación]]</f>
        <v>0</v>
      </c>
    </row>
    <row r="236" spans="1:25">
      <c r="A236" s="4">
        <v>228</v>
      </c>
      <c r="B236" t="s">
        <v>145</v>
      </c>
      <c r="C236" s="4">
        <v>13203</v>
      </c>
      <c r="D236" s="4">
        <v>13</v>
      </c>
      <c r="E236" s="4">
        <v>203</v>
      </c>
      <c r="F236" t="s">
        <v>34</v>
      </c>
      <c r="G236" s="4" t="s">
        <v>146</v>
      </c>
      <c r="H236" s="4" t="s">
        <v>32</v>
      </c>
      <c r="I236" s="4">
        <v>11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18128</v>
      </c>
      <c r="T236" s="5">
        <v>0</v>
      </c>
      <c r="U236" s="5">
        <v>108767</v>
      </c>
      <c r="V236" s="5"/>
      <c r="W236" s="5">
        <v>126895</v>
      </c>
      <c r="X236" s="5">
        <f>SUM(Tabla5[[#This Row],[ENE]:[DIC]])</f>
        <v>126895</v>
      </c>
      <c r="Y236" s="5">
        <f>Tabla5[[#This Row],[TOTAL]]-Tabla5[[#This Row],[comprobación]]</f>
        <v>0</v>
      </c>
    </row>
    <row r="237" spans="1:25">
      <c r="A237" s="4">
        <v>229</v>
      </c>
      <c r="B237" t="s">
        <v>145</v>
      </c>
      <c r="C237" s="4">
        <v>13401</v>
      </c>
      <c r="D237" s="4">
        <v>13</v>
      </c>
      <c r="E237" s="4">
        <v>401</v>
      </c>
      <c r="F237" t="s">
        <v>48</v>
      </c>
      <c r="G237" s="4" t="s">
        <v>146</v>
      </c>
      <c r="H237" s="4" t="s">
        <v>32</v>
      </c>
      <c r="I237" s="4">
        <v>11</v>
      </c>
      <c r="J237" s="5">
        <v>7295</v>
      </c>
      <c r="K237" s="5">
        <v>4220</v>
      </c>
      <c r="L237" s="5">
        <v>4220</v>
      </c>
      <c r="M237" s="5">
        <v>2110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297</v>
      </c>
      <c r="T237" s="5">
        <v>0</v>
      </c>
      <c r="U237" s="5">
        <v>0</v>
      </c>
      <c r="V237" s="5"/>
      <c r="W237" s="5">
        <v>18142</v>
      </c>
      <c r="X237" s="5">
        <f>SUM(Tabla5[[#This Row],[ENE]:[DIC]])</f>
        <v>18142</v>
      </c>
      <c r="Y237" s="5">
        <f>Tabla5[[#This Row],[TOTAL]]-Tabla5[[#This Row],[comprobación]]</f>
        <v>0</v>
      </c>
    </row>
    <row r="238" spans="1:25">
      <c r="A238" s="4">
        <v>230</v>
      </c>
      <c r="B238" t="s">
        <v>145</v>
      </c>
      <c r="C238" s="4">
        <v>15404</v>
      </c>
      <c r="D238" s="4">
        <v>15</v>
      </c>
      <c r="E238" s="4">
        <v>404</v>
      </c>
      <c r="F238" t="s">
        <v>49</v>
      </c>
      <c r="G238" s="4" t="s">
        <v>146</v>
      </c>
      <c r="H238" s="4" t="s">
        <v>32</v>
      </c>
      <c r="I238" s="4">
        <v>11</v>
      </c>
      <c r="J238" s="5">
        <v>1623</v>
      </c>
      <c r="K238" s="5">
        <v>0</v>
      </c>
      <c r="L238" s="5">
        <v>498</v>
      </c>
      <c r="M238" s="5">
        <v>607</v>
      </c>
      <c r="N238" s="5">
        <v>0</v>
      </c>
      <c r="O238" s="5">
        <v>849</v>
      </c>
      <c r="P238" s="5">
        <v>0</v>
      </c>
      <c r="Q238" s="5">
        <v>2828</v>
      </c>
      <c r="R238" s="5">
        <v>0</v>
      </c>
      <c r="S238" s="5">
        <v>0</v>
      </c>
      <c r="T238" s="5">
        <v>0</v>
      </c>
      <c r="U238" s="5">
        <v>0</v>
      </c>
      <c r="V238" s="5"/>
      <c r="W238" s="5">
        <v>6405</v>
      </c>
      <c r="X238" s="5">
        <f>SUM(Tabla5[[#This Row],[ENE]:[DIC]])</f>
        <v>6405</v>
      </c>
      <c r="Y238" s="5">
        <f>Tabla5[[#This Row],[TOTAL]]-Tabla5[[#This Row],[comprobación]]</f>
        <v>0</v>
      </c>
    </row>
    <row r="239" spans="1:25">
      <c r="A239" s="4">
        <v>231</v>
      </c>
      <c r="B239" t="s">
        <v>145</v>
      </c>
      <c r="C239" s="4">
        <v>15405</v>
      </c>
      <c r="D239" s="4">
        <v>15</v>
      </c>
      <c r="E239" s="4">
        <v>405</v>
      </c>
      <c r="F239" t="s">
        <v>50</v>
      </c>
      <c r="G239" s="4" t="s">
        <v>146</v>
      </c>
      <c r="H239" s="4" t="s">
        <v>32</v>
      </c>
      <c r="I239" s="4">
        <v>11</v>
      </c>
      <c r="J239" s="5">
        <v>0</v>
      </c>
      <c r="K239" s="5">
        <v>19941</v>
      </c>
      <c r="L239" s="5">
        <v>211</v>
      </c>
      <c r="M239" s="5">
        <v>316</v>
      </c>
      <c r="N239" s="5">
        <v>0</v>
      </c>
      <c r="O239" s="5">
        <v>0</v>
      </c>
      <c r="P239" s="5">
        <v>4167</v>
      </c>
      <c r="Q239" s="5">
        <v>9495</v>
      </c>
      <c r="R239" s="5">
        <v>0</v>
      </c>
      <c r="S239" s="5">
        <v>0</v>
      </c>
      <c r="T239" s="5">
        <v>0</v>
      </c>
      <c r="U239" s="5">
        <v>0</v>
      </c>
      <c r="V239" s="5"/>
      <c r="W239" s="5">
        <v>34130</v>
      </c>
      <c r="X239" s="5">
        <f>SUM(Tabla5[[#This Row],[ENE]:[DIC]])</f>
        <v>34130</v>
      </c>
      <c r="Y239" s="5">
        <f>Tabla5[[#This Row],[TOTAL]]-Tabla5[[#This Row],[comprobación]]</f>
        <v>0</v>
      </c>
    </row>
    <row r="240" spans="1:25">
      <c r="A240" s="4">
        <v>232</v>
      </c>
      <c r="B240" t="s">
        <v>145</v>
      </c>
      <c r="C240" s="4">
        <v>15408</v>
      </c>
      <c r="D240" s="4">
        <v>15</v>
      </c>
      <c r="E240" s="4">
        <v>408</v>
      </c>
      <c r="F240" t="s">
        <v>38</v>
      </c>
      <c r="G240" s="4" t="s">
        <v>146</v>
      </c>
      <c r="H240" s="4" t="s">
        <v>32</v>
      </c>
      <c r="I240" s="4">
        <v>11</v>
      </c>
      <c r="J240" s="5">
        <v>65668</v>
      </c>
      <c r="K240" s="5">
        <v>15377</v>
      </c>
      <c r="L240" s="5">
        <v>17663</v>
      </c>
      <c r="M240" s="5">
        <v>15826</v>
      </c>
      <c r="N240" s="5">
        <v>16425</v>
      </c>
      <c r="O240" s="5">
        <v>16283</v>
      </c>
      <c r="P240" s="5">
        <v>16958</v>
      </c>
      <c r="Q240" s="5">
        <v>18863</v>
      </c>
      <c r="R240" s="5">
        <v>12412</v>
      </c>
      <c r="S240" s="5">
        <v>12902</v>
      </c>
      <c r="T240" s="5">
        <v>12061</v>
      </c>
      <c r="U240" s="5">
        <v>12060</v>
      </c>
      <c r="V240" s="5"/>
      <c r="W240" s="5">
        <v>232498</v>
      </c>
      <c r="X240" s="5">
        <f>SUM(Tabla5[[#This Row],[ENE]:[DIC]])</f>
        <v>232498</v>
      </c>
      <c r="Y240" s="5">
        <f>Tabla5[[#This Row],[TOTAL]]-Tabla5[[#This Row],[comprobación]]</f>
        <v>0</v>
      </c>
    </row>
    <row r="241" spans="1:25">
      <c r="A241" s="4">
        <v>233</v>
      </c>
      <c r="B241" t="s">
        <v>145</v>
      </c>
      <c r="C241" s="4">
        <v>21101</v>
      </c>
      <c r="D241" s="4">
        <v>21</v>
      </c>
      <c r="E241" s="4">
        <v>101</v>
      </c>
      <c r="F241" t="s">
        <v>39</v>
      </c>
      <c r="G241" s="4" t="s">
        <v>146</v>
      </c>
      <c r="H241" s="4" t="s">
        <v>32</v>
      </c>
      <c r="I241" s="4">
        <v>11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/>
      <c r="W241" s="5">
        <v>0</v>
      </c>
      <c r="X241" s="5">
        <f>SUM(Tabla5[[#This Row],[ENE]:[DIC]])</f>
        <v>0</v>
      </c>
      <c r="Y241" s="5">
        <f>Tabla5[[#This Row],[TOTAL]]-Tabla5[[#This Row],[comprobación]]</f>
        <v>0</v>
      </c>
    </row>
    <row r="242" spans="1:25">
      <c r="A242" s="4">
        <v>234</v>
      </c>
      <c r="B242" t="s">
        <v>145</v>
      </c>
      <c r="C242" s="4">
        <v>21201</v>
      </c>
      <c r="D242" s="4">
        <v>21</v>
      </c>
      <c r="E242" s="4">
        <v>201</v>
      </c>
      <c r="F242" t="s">
        <v>75</v>
      </c>
      <c r="G242" s="4" t="s">
        <v>146</v>
      </c>
      <c r="H242" s="4" t="s">
        <v>32</v>
      </c>
      <c r="I242" s="4">
        <v>11</v>
      </c>
      <c r="J242" s="5">
        <v>0</v>
      </c>
      <c r="K242" s="5">
        <v>0</v>
      </c>
      <c r="L242" s="5">
        <v>0</v>
      </c>
      <c r="M242" s="5">
        <v>0</v>
      </c>
      <c r="N242" s="5">
        <v>1308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9558</v>
      </c>
      <c r="U242" s="5">
        <v>0</v>
      </c>
      <c r="V242" s="5"/>
      <c r="W242" s="5">
        <v>10866</v>
      </c>
      <c r="X242" s="5">
        <f>SUM(Tabla5[[#This Row],[ENE]:[DIC]])</f>
        <v>10866</v>
      </c>
      <c r="Y242" s="5">
        <f>Tabla5[[#This Row],[TOTAL]]-Tabla5[[#This Row],[comprobación]]</f>
        <v>0</v>
      </c>
    </row>
    <row r="243" spans="1:25">
      <c r="A243" s="4">
        <v>235</v>
      </c>
      <c r="B243" t="s">
        <v>145</v>
      </c>
      <c r="C243" s="4">
        <v>22103</v>
      </c>
      <c r="D243" s="4">
        <v>22</v>
      </c>
      <c r="E243" s="4">
        <v>103</v>
      </c>
      <c r="F243" t="s">
        <v>54</v>
      </c>
      <c r="G243" s="4" t="s">
        <v>146</v>
      </c>
      <c r="H243" s="4" t="s">
        <v>32</v>
      </c>
      <c r="I243" s="4">
        <v>11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/>
      <c r="W243" s="5">
        <v>0</v>
      </c>
      <c r="X243" s="5">
        <f>SUM(Tabla5[[#This Row],[ENE]:[DIC]])</f>
        <v>0</v>
      </c>
      <c r="Y243" s="5">
        <f>Tabla5[[#This Row],[TOTAL]]-Tabla5[[#This Row],[comprobación]]</f>
        <v>0</v>
      </c>
    </row>
    <row r="244" spans="1:25">
      <c r="A244" s="4">
        <v>236</v>
      </c>
      <c r="B244" t="s">
        <v>145</v>
      </c>
      <c r="C244" s="4">
        <v>26101</v>
      </c>
      <c r="D244" s="4">
        <v>26</v>
      </c>
      <c r="E244" s="4">
        <v>101</v>
      </c>
      <c r="F244" t="s">
        <v>41</v>
      </c>
      <c r="G244" s="4" t="s">
        <v>146</v>
      </c>
      <c r="H244" s="4" t="s">
        <v>32</v>
      </c>
      <c r="I244" s="4">
        <v>11</v>
      </c>
      <c r="J244" s="5">
        <v>2355</v>
      </c>
      <c r="K244" s="5">
        <v>3678</v>
      </c>
      <c r="L244" s="5">
        <v>1647</v>
      </c>
      <c r="M244" s="5">
        <v>4694</v>
      </c>
      <c r="N244" s="5">
        <v>2896</v>
      </c>
      <c r="O244" s="5">
        <v>4832</v>
      </c>
      <c r="P244" s="5">
        <v>4166</v>
      </c>
      <c r="Q244" s="5">
        <v>6188</v>
      </c>
      <c r="R244" s="5">
        <v>4422</v>
      </c>
      <c r="S244" s="5">
        <v>2340</v>
      </c>
      <c r="T244" s="5">
        <v>1015</v>
      </c>
      <c r="U244" s="5">
        <v>1012</v>
      </c>
      <c r="V244" s="5"/>
      <c r="W244" s="5">
        <v>39245</v>
      </c>
      <c r="X244" s="5">
        <f>SUM(Tabla5[[#This Row],[ENE]:[DIC]])</f>
        <v>39245</v>
      </c>
      <c r="Y244" s="5">
        <f>Tabla5[[#This Row],[TOTAL]]-Tabla5[[#This Row],[comprobación]]</f>
        <v>0</v>
      </c>
    </row>
    <row r="245" spans="1:25">
      <c r="A245" s="4">
        <v>237</v>
      </c>
      <c r="B245" t="s">
        <v>145</v>
      </c>
      <c r="C245" s="4">
        <v>29901</v>
      </c>
      <c r="D245" s="4">
        <v>29</v>
      </c>
      <c r="E245" s="4">
        <v>901</v>
      </c>
      <c r="F245" t="s">
        <v>42</v>
      </c>
      <c r="G245" s="4" t="s">
        <v>146</v>
      </c>
      <c r="H245" s="4" t="s">
        <v>32</v>
      </c>
      <c r="I245" s="4">
        <v>11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/>
      <c r="W245" s="5">
        <v>0</v>
      </c>
      <c r="X245" s="5">
        <f>SUM(Tabla5[[#This Row],[ENE]:[DIC]])</f>
        <v>0</v>
      </c>
      <c r="Y245" s="5">
        <f>Tabla5[[#This Row],[TOTAL]]-Tabla5[[#This Row],[comprobación]]</f>
        <v>0</v>
      </c>
    </row>
    <row r="246" spans="1:25">
      <c r="A246" s="4">
        <v>238</v>
      </c>
      <c r="B246" t="s">
        <v>145</v>
      </c>
      <c r="C246" s="4">
        <v>31801</v>
      </c>
      <c r="D246" s="4">
        <v>31</v>
      </c>
      <c r="E246" s="4">
        <v>801</v>
      </c>
      <c r="F246" t="s">
        <v>58</v>
      </c>
      <c r="G246" s="4" t="s">
        <v>146</v>
      </c>
      <c r="H246" s="4" t="s">
        <v>32</v>
      </c>
      <c r="I246" s="4">
        <v>11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/>
      <c r="W246" s="5">
        <v>0</v>
      </c>
      <c r="X246" s="5">
        <f>SUM(Tabla5[[#This Row],[ENE]:[DIC]])</f>
        <v>0</v>
      </c>
      <c r="Y246" s="5">
        <f>Tabla5[[#This Row],[TOTAL]]-Tabla5[[#This Row],[comprobación]]</f>
        <v>0</v>
      </c>
    </row>
    <row r="247" spans="1:25">
      <c r="A247" s="4">
        <v>239</v>
      </c>
      <c r="B247" t="s">
        <v>145</v>
      </c>
      <c r="C247" s="4">
        <v>33101</v>
      </c>
      <c r="D247" s="4">
        <v>33</v>
      </c>
      <c r="E247" s="4">
        <v>101</v>
      </c>
      <c r="F247" t="s">
        <v>96</v>
      </c>
      <c r="G247" s="4" t="s">
        <v>146</v>
      </c>
      <c r="H247" s="4" t="s">
        <v>32</v>
      </c>
      <c r="I247" s="4">
        <v>11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/>
      <c r="W247" s="5">
        <v>0</v>
      </c>
      <c r="X247" s="5">
        <f>SUM(Tabla5[[#This Row],[ENE]:[DIC]])</f>
        <v>0</v>
      </c>
      <c r="Y247" s="5">
        <f>Tabla5[[#This Row],[TOTAL]]-Tabla5[[#This Row],[comprobación]]</f>
        <v>0</v>
      </c>
    </row>
    <row r="248" spans="1:25">
      <c r="A248" s="4">
        <v>240</v>
      </c>
      <c r="B248" t="s">
        <v>145</v>
      </c>
      <c r="C248" s="4">
        <v>35501</v>
      </c>
      <c r="D248" s="4">
        <v>35</v>
      </c>
      <c r="E248" s="4">
        <v>501</v>
      </c>
      <c r="F248" t="s">
        <v>63</v>
      </c>
      <c r="G248" s="4" t="s">
        <v>146</v>
      </c>
      <c r="H248" s="4" t="s">
        <v>32</v>
      </c>
      <c r="I248" s="4">
        <v>11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/>
      <c r="W248" s="5">
        <v>0</v>
      </c>
      <c r="X248" s="5">
        <f>SUM(Tabla5[[#This Row],[ENE]:[DIC]])</f>
        <v>0</v>
      </c>
      <c r="Y248" s="5">
        <f>Tabla5[[#This Row],[TOTAL]]-Tabla5[[#This Row],[comprobación]]</f>
        <v>0</v>
      </c>
    </row>
    <row r="249" spans="1:25">
      <c r="A249" s="4">
        <v>241</v>
      </c>
      <c r="B249" t="s">
        <v>145</v>
      </c>
      <c r="C249" s="4">
        <v>36301</v>
      </c>
      <c r="D249" s="4">
        <v>36</v>
      </c>
      <c r="E249" s="4">
        <v>301</v>
      </c>
      <c r="F249" t="s">
        <v>147</v>
      </c>
      <c r="G249" s="4" t="s">
        <v>146</v>
      </c>
      <c r="H249" s="4" t="s">
        <v>32</v>
      </c>
      <c r="I249" s="4">
        <v>11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18581</v>
      </c>
      <c r="S249" s="5">
        <v>16976</v>
      </c>
      <c r="T249" s="5">
        <v>0</v>
      </c>
      <c r="U249" s="5">
        <v>0</v>
      </c>
      <c r="V249" s="5"/>
      <c r="W249" s="5">
        <v>35557</v>
      </c>
      <c r="X249" s="5">
        <f>SUM(Tabla5[[#This Row],[ENE]:[DIC]])</f>
        <v>35557</v>
      </c>
      <c r="Y249" s="5">
        <f>Tabla5[[#This Row],[TOTAL]]-Tabla5[[#This Row],[comprobación]]</f>
        <v>0</v>
      </c>
    </row>
    <row r="250" spans="1:25">
      <c r="A250" s="4">
        <v>242</v>
      </c>
      <c r="B250" t="s">
        <v>145</v>
      </c>
      <c r="C250" s="4">
        <v>37501</v>
      </c>
      <c r="D250" s="4">
        <v>37</v>
      </c>
      <c r="E250" s="4">
        <v>501</v>
      </c>
      <c r="F250" t="s">
        <v>77</v>
      </c>
      <c r="G250" s="4" t="s">
        <v>146</v>
      </c>
      <c r="H250" s="4" t="s">
        <v>32</v>
      </c>
      <c r="I250" s="4">
        <v>11</v>
      </c>
      <c r="J250" s="5">
        <v>559</v>
      </c>
      <c r="K250" s="5">
        <v>314</v>
      </c>
      <c r="L250" s="5">
        <v>0</v>
      </c>
      <c r="M250" s="5">
        <v>9738</v>
      </c>
      <c r="N250" s="5">
        <v>1483</v>
      </c>
      <c r="O250" s="5">
        <v>0</v>
      </c>
      <c r="P250" s="5">
        <v>692</v>
      </c>
      <c r="Q250" s="5">
        <v>8112</v>
      </c>
      <c r="R250" s="5">
        <v>358</v>
      </c>
      <c r="S250" s="5">
        <v>108</v>
      </c>
      <c r="T250" s="5">
        <v>0</v>
      </c>
      <c r="U250" s="5">
        <v>0</v>
      </c>
      <c r="V250" s="5"/>
      <c r="W250" s="5">
        <v>21364</v>
      </c>
      <c r="X250" s="5">
        <f>SUM(Tabla5[[#This Row],[ENE]:[DIC]])</f>
        <v>21364</v>
      </c>
      <c r="Y250" s="5">
        <f>Tabla5[[#This Row],[TOTAL]]-Tabla5[[#This Row],[comprobación]]</f>
        <v>0</v>
      </c>
    </row>
    <row r="251" spans="1:25">
      <c r="A251" s="4">
        <v>243</v>
      </c>
      <c r="B251" t="s">
        <v>145</v>
      </c>
      <c r="C251" s="4">
        <v>38101</v>
      </c>
      <c r="D251" s="4">
        <v>38</v>
      </c>
      <c r="E251" s="4">
        <v>101</v>
      </c>
      <c r="F251" t="s">
        <v>43</v>
      </c>
      <c r="G251" s="4" t="s">
        <v>146</v>
      </c>
      <c r="H251" s="4" t="s">
        <v>32</v>
      </c>
      <c r="I251" s="4">
        <v>11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338</v>
      </c>
      <c r="Q251" s="5">
        <v>0</v>
      </c>
      <c r="R251" s="5">
        <v>2367</v>
      </c>
      <c r="S251" s="5">
        <v>0</v>
      </c>
      <c r="T251" s="5">
        <v>0</v>
      </c>
      <c r="U251" s="5">
        <v>0</v>
      </c>
      <c r="V251" s="5"/>
      <c r="W251" s="5">
        <v>2705</v>
      </c>
      <c r="X251" s="5">
        <f>SUM(Tabla5[[#This Row],[ENE]:[DIC]])</f>
        <v>2705</v>
      </c>
      <c r="Y251" s="5">
        <f>Tabla5[[#This Row],[TOTAL]]-Tabla5[[#This Row],[comprobación]]</f>
        <v>0</v>
      </c>
    </row>
    <row r="252" spans="1:25">
      <c r="A252" s="4">
        <v>244</v>
      </c>
      <c r="B252" t="s">
        <v>145</v>
      </c>
      <c r="C252" s="4">
        <v>38225</v>
      </c>
      <c r="D252" s="4">
        <v>38</v>
      </c>
      <c r="E252" s="4">
        <v>225</v>
      </c>
      <c r="F252" t="s">
        <v>148</v>
      </c>
      <c r="G252" s="4" t="s">
        <v>146</v>
      </c>
      <c r="H252" s="4" t="s">
        <v>32</v>
      </c>
      <c r="I252" s="4">
        <v>11</v>
      </c>
      <c r="J252" s="5">
        <v>0</v>
      </c>
      <c r="K252" s="5">
        <v>18540</v>
      </c>
      <c r="L252" s="5">
        <v>0</v>
      </c>
      <c r="M252" s="5">
        <v>0</v>
      </c>
      <c r="N252" s="5">
        <v>3465</v>
      </c>
      <c r="O252" s="5">
        <v>5046</v>
      </c>
      <c r="P252" s="5">
        <v>0</v>
      </c>
      <c r="Q252" s="5">
        <v>1063</v>
      </c>
      <c r="R252" s="5">
        <v>0</v>
      </c>
      <c r="S252" s="5">
        <v>0</v>
      </c>
      <c r="T252" s="5">
        <v>0</v>
      </c>
      <c r="U252" s="5">
        <v>0</v>
      </c>
      <c r="V252" s="5"/>
      <c r="W252" s="5">
        <v>28114</v>
      </c>
      <c r="X252" s="5">
        <f>SUM(Tabla5[[#This Row],[ENE]:[DIC]])</f>
        <v>28114</v>
      </c>
      <c r="Y252" s="5">
        <f>Tabla5[[#This Row],[TOTAL]]-Tabla5[[#This Row],[comprobación]]</f>
        <v>0</v>
      </c>
    </row>
    <row r="253" spans="1:25">
      <c r="A253" s="4">
        <v>245</v>
      </c>
      <c r="B253" t="s">
        <v>145</v>
      </c>
      <c r="C253" s="4">
        <v>39201</v>
      </c>
      <c r="D253" s="4">
        <v>39</v>
      </c>
      <c r="E253" s="4">
        <v>201</v>
      </c>
      <c r="F253" t="s">
        <v>149</v>
      </c>
      <c r="G253" s="4" t="s">
        <v>146</v>
      </c>
      <c r="H253" s="4" t="s">
        <v>32</v>
      </c>
      <c r="I253" s="4">
        <v>11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/>
      <c r="W253" s="5">
        <v>0</v>
      </c>
      <c r="X253" s="5">
        <f>SUM(Tabla5[[#This Row],[ENE]:[DIC]])</f>
        <v>0</v>
      </c>
      <c r="Y253" s="5">
        <f>Tabla5[[#This Row],[TOTAL]]-Tabla5[[#This Row],[comprobación]]</f>
        <v>0</v>
      </c>
    </row>
    <row r="254" spans="1:25">
      <c r="A254" s="4">
        <v>246</v>
      </c>
      <c r="B254" t="s">
        <v>150</v>
      </c>
      <c r="C254" s="4">
        <v>11301</v>
      </c>
      <c r="D254" s="4">
        <v>11</v>
      </c>
      <c r="E254" s="4">
        <v>301</v>
      </c>
      <c r="F254" t="s">
        <v>36</v>
      </c>
      <c r="G254" s="4" t="s">
        <v>151</v>
      </c>
      <c r="H254" s="4" t="s">
        <v>32</v>
      </c>
      <c r="I254" s="4">
        <v>11</v>
      </c>
      <c r="J254" s="5">
        <v>114578</v>
      </c>
      <c r="K254" s="5">
        <v>114578</v>
      </c>
      <c r="L254" s="5">
        <v>114578</v>
      </c>
      <c r="M254" s="5">
        <v>114578</v>
      </c>
      <c r="N254" s="5">
        <v>114578</v>
      </c>
      <c r="O254" s="5">
        <v>114578</v>
      </c>
      <c r="P254" s="5">
        <v>114578</v>
      </c>
      <c r="Q254" s="5">
        <v>114578</v>
      </c>
      <c r="R254" s="5">
        <v>114578</v>
      </c>
      <c r="S254" s="5">
        <v>114578</v>
      </c>
      <c r="T254" s="5">
        <v>114578</v>
      </c>
      <c r="U254" s="6">
        <v>114588</v>
      </c>
      <c r="V254" s="5"/>
      <c r="W254" s="5">
        <v>1374946</v>
      </c>
      <c r="X254" s="5">
        <f>SUM(Tabla5[[#This Row],[ENE]:[DIC]])</f>
        <v>1374946</v>
      </c>
      <c r="Y254" s="5">
        <f>Tabla5[[#This Row],[TOTAL]]-Tabla5[[#This Row],[comprobación]]</f>
        <v>0</v>
      </c>
    </row>
    <row r="255" spans="1:25">
      <c r="A255" s="4">
        <v>247</v>
      </c>
      <c r="B255" t="s">
        <v>150</v>
      </c>
      <c r="C255" s="4">
        <v>12201</v>
      </c>
      <c r="D255" s="4">
        <v>12</v>
      </c>
      <c r="E255" s="4">
        <v>201</v>
      </c>
      <c r="F255" t="s">
        <v>47</v>
      </c>
      <c r="G255" s="4" t="s">
        <v>151</v>
      </c>
      <c r="H255" s="4" t="s">
        <v>32</v>
      </c>
      <c r="I255" s="4">
        <v>11</v>
      </c>
      <c r="J255" s="5">
        <v>12078</v>
      </c>
      <c r="K255" s="5">
        <v>12078</v>
      </c>
      <c r="L255" s="5">
        <v>24208</v>
      </c>
      <c r="M255" s="5">
        <v>5368</v>
      </c>
      <c r="N255" s="5">
        <v>26315</v>
      </c>
      <c r="O255" s="5">
        <v>33675</v>
      </c>
      <c r="P255" s="5">
        <v>10736</v>
      </c>
      <c r="Q255" s="5">
        <v>13373</v>
      </c>
      <c r="R255" s="5">
        <v>10689</v>
      </c>
      <c r="S255" s="5">
        <v>43945</v>
      </c>
      <c r="T255" s="5">
        <v>13404</v>
      </c>
      <c r="U255" s="5">
        <v>13406</v>
      </c>
      <c r="V255" s="5"/>
      <c r="W255" s="5">
        <v>219275</v>
      </c>
      <c r="X255" s="5">
        <f>SUM(Tabla5[[#This Row],[ENE]:[DIC]])</f>
        <v>219275</v>
      </c>
      <c r="Y255" s="5">
        <f>Tabla5[[#This Row],[TOTAL]]-Tabla5[[#This Row],[comprobación]]</f>
        <v>0</v>
      </c>
    </row>
    <row r="256" spans="1:25">
      <c r="A256" s="4">
        <v>248</v>
      </c>
      <c r="B256" t="s">
        <v>150</v>
      </c>
      <c r="C256" s="4">
        <v>13201</v>
      </c>
      <c r="D256" s="4">
        <v>13</v>
      </c>
      <c r="E256" s="4">
        <v>201</v>
      </c>
      <c r="F256" t="s">
        <v>33</v>
      </c>
      <c r="G256" s="4" t="s">
        <v>151</v>
      </c>
      <c r="H256" s="4" t="s">
        <v>32</v>
      </c>
      <c r="I256" s="4">
        <v>11</v>
      </c>
      <c r="J256" s="5">
        <v>0</v>
      </c>
      <c r="K256" s="5">
        <v>0</v>
      </c>
      <c r="L256" s="5">
        <v>41408</v>
      </c>
      <c r="M256" s="5">
        <v>0</v>
      </c>
      <c r="N256" s="5">
        <v>0</v>
      </c>
      <c r="O256" s="5">
        <v>11573</v>
      </c>
      <c r="P256" s="5">
        <v>14614</v>
      </c>
      <c r="Q256" s="5">
        <v>3589</v>
      </c>
      <c r="R256" s="5">
        <v>0</v>
      </c>
      <c r="S256" s="5">
        <v>9622</v>
      </c>
      <c r="T256" s="5">
        <v>0</v>
      </c>
      <c r="U256" s="5">
        <v>41408</v>
      </c>
      <c r="V256" s="5"/>
      <c r="W256" s="5">
        <v>122214</v>
      </c>
      <c r="X256" s="5">
        <f>SUM(Tabla5[[#This Row],[ENE]:[DIC]])</f>
        <v>122214</v>
      </c>
      <c r="Y256" s="5">
        <f>Tabla5[[#This Row],[TOTAL]]-Tabla5[[#This Row],[comprobación]]</f>
        <v>0</v>
      </c>
    </row>
    <row r="257" spans="1:25">
      <c r="A257" s="4">
        <v>249</v>
      </c>
      <c r="B257" t="s">
        <v>150</v>
      </c>
      <c r="C257" s="4">
        <v>13203</v>
      </c>
      <c r="D257" s="4">
        <v>13</v>
      </c>
      <c r="E257" s="4">
        <v>203</v>
      </c>
      <c r="F257" t="s">
        <v>34</v>
      </c>
      <c r="G257" s="4" t="s">
        <v>151</v>
      </c>
      <c r="H257" s="4" t="s">
        <v>32</v>
      </c>
      <c r="I257" s="4">
        <v>11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11942</v>
      </c>
      <c r="T257" s="5">
        <v>0</v>
      </c>
      <c r="U257" s="5">
        <v>242510</v>
      </c>
      <c r="V257" s="5"/>
      <c r="W257" s="5">
        <v>254452</v>
      </c>
      <c r="X257" s="5">
        <f>SUM(Tabla5[[#This Row],[ENE]:[DIC]])</f>
        <v>254452</v>
      </c>
      <c r="Y257" s="5">
        <f>Tabla5[[#This Row],[TOTAL]]-Tabla5[[#This Row],[comprobación]]</f>
        <v>0</v>
      </c>
    </row>
    <row r="258" spans="1:25">
      <c r="A258" s="4">
        <v>250</v>
      </c>
      <c r="B258" t="s">
        <v>150</v>
      </c>
      <c r="C258" s="4">
        <v>13401</v>
      </c>
      <c r="D258" s="4">
        <v>13</v>
      </c>
      <c r="E258" s="4">
        <v>401</v>
      </c>
      <c r="F258" t="s">
        <v>48</v>
      </c>
      <c r="G258" s="4" t="s">
        <v>151</v>
      </c>
      <c r="H258" s="4" t="s">
        <v>32</v>
      </c>
      <c r="I258" s="4">
        <v>11</v>
      </c>
      <c r="J258" s="5">
        <v>4778</v>
      </c>
      <c r="K258" s="5">
        <v>2629</v>
      </c>
      <c r="L258" s="5">
        <v>19853</v>
      </c>
      <c r="M258" s="5">
        <v>51696</v>
      </c>
      <c r="N258" s="5">
        <v>21805</v>
      </c>
      <c r="O258" s="5">
        <v>20326</v>
      </c>
      <c r="P258" s="5">
        <v>21365</v>
      </c>
      <c r="Q258" s="5">
        <v>25932</v>
      </c>
      <c r="R258" s="5">
        <v>11863</v>
      </c>
      <c r="S258" s="5">
        <v>5092</v>
      </c>
      <c r="T258" s="5">
        <v>24469</v>
      </c>
      <c r="U258" s="5">
        <v>24468</v>
      </c>
      <c r="V258" s="5"/>
      <c r="W258" s="5">
        <v>234276</v>
      </c>
      <c r="X258" s="5">
        <f>SUM(Tabla5[[#This Row],[ENE]:[DIC]])</f>
        <v>234276</v>
      </c>
      <c r="Y258" s="5">
        <f>Tabla5[[#This Row],[TOTAL]]-Tabla5[[#This Row],[comprobación]]</f>
        <v>0</v>
      </c>
    </row>
    <row r="259" spans="1:25">
      <c r="A259" s="4">
        <v>251</v>
      </c>
      <c r="B259" t="s">
        <v>150</v>
      </c>
      <c r="C259" s="4">
        <v>15202</v>
      </c>
      <c r="D259" s="4">
        <v>15</v>
      </c>
      <c r="E259" s="4">
        <v>202</v>
      </c>
      <c r="F259" t="s">
        <v>91</v>
      </c>
      <c r="G259" s="4" t="s">
        <v>151</v>
      </c>
      <c r="H259" s="4" t="s">
        <v>32</v>
      </c>
      <c r="I259" s="4">
        <v>11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5275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/>
      <c r="W259" s="5">
        <v>5275</v>
      </c>
      <c r="X259" s="5">
        <f>SUM(Tabla5[[#This Row],[ENE]:[DIC]])</f>
        <v>5275</v>
      </c>
      <c r="Y259" s="5">
        <f>Tabla5[[#This Row],[TOTAL]]-Tabla5[[#This Row],[comprobación]]</f>
        <v>0</v>
      </c>
    </row>
    <row r="260" spans="1:25">
      <c r="A260" s="4">
        <v>252</v>
      </c>
      <c r="B260" t="s">
        <v>150</v>
      </c>
      <c r="C260" s="4">
        <v>15303</v>
      </c>
      <c r="D260" s="4">
        <v>15</v>
      </c>
      <c r="E260" s="4">
        <v>303</v>
      </c>
      <c r="F260" t="s">
        <v>92</v>
      </c>
      <c r="G260" s="4" t="s">
        <v>151</v>
      </c>
      <c r="H260" s="4" t="s">
        <v>32</v>
      </c>
      <c r="I260" s="4">
        <v>11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89411</v>
      </c>
      <c r="T260" s="5">
        <v>0</v>
      </c>
      <c r="U260" s="5">
        <v>0</v>
      </c>
      <c r="V260" s="5"/>
      <c r="W260" s="5">
        <v>89411</v>
      </c>
      <c r="X260" s="5">
        <f>SUM(Tabla5[[#This Row],[ENE]:[DIC]])</f>
        <v>89411</v>
      </c>
      <c r="Y260" s="5">
        <f>Tabla5[[#This Row],[TOTAL]]-Tabla5[[#This Row],[comprobación]]</f>
        <v>0</v>
      </c>
    </row>
    <row r="261" spans="1:25">
      <c r="A261" s="4">
        <v>253</v>
      </c>
      <c r="B261" t="s">
        <v>150</v>
      </c>
      <c r="C261" s="4">
        <v>15401</v>
      </c>
      <c r="D261" s="4">
        <v>15</v>
      </c>
      <c r="E261" s="4">
        <v>401</v>
      </c>
      <c r="F261" t="s">
        <v>87</v>
      </c>
      <c r="G261" s="4" t="s">
        <v>151</v>
      </c>
      <c r="H261" s="4" t="s">
        <v>32</v>
      </c>
      <c r="I261" s="4">
        <v>11</v>
      </c>
      <c r="J261" s="5">
        <v>211</v>
      </c>
      <c r="K261" s="5">
        <v>211</v>
      </c>
      <c r="L261" s="5">
        <v>211</v>
      </c>
      <c r="M261" s="5">
        <v>211</v>
      </c>
      <c r="N261" s="5">
        <v>211</v>
      </c>
      <c r="O261" s="5">
        <v>105</v>
      </c>
      <c r="P261" s="5">
        <v>211</v>
      </c>
      <c r="Q261" s="5">
        <v>211</v>
      </c>
      <c r="R261" s="5">
        <v>211</v>
      </c>
      <c r="S261" s="5">
        <v>211</v>
      </c>
      <c r="T261" s="5">
        <v>211</v>
      </c>
      <c r="U261" s="5">
        <v>211</v>
      </c>
      <c r="V261" s="5"/>
      <c r="W261" s="5">
        <v>2426</v>
      </c>
      <c r="X261" s="5">
        <f>SUM(Tabla5[[#This Row],[ENE]:[DIC]])</f>
        <v>2426</v>
      </c>
      <c r="Y261" s="5">
        <f>Tabla5[[#This Row],[TOTAL]]-Tabla5[[#This Row],[comprobación]]</f>
        <v>0</v>
      </c>
    </row>
    <row r="262" spans="1:25">
      <c r="A262" s="4">
        <v>254</v>
      </c>
      <c r="B262" t="s">
        <v>150</v>
      </c>
      <c r="C262" s="4">
        <v>15404</v>
      </c>
      <c r="D262" s="4">
        <v>15</v>
      </c>
      <c r="E262" s="4">
        <v>404</v>
      </c>
      <c r="F262" t="s">
        <v>49</v>
      </c>
      <c r="G262" s="4" t="s">
        <v>151</v>
      </c>
      <c r="H262" s="4" t="s">
        <v>32</v>
      </c>
      <c r="I262" s="4">
        <v>11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/>
      <c r="W262" s="5">
        <v>0</v>
      </c>
      <c r="X262" s="5">
        <f>SUM(Tabla5[[#This Row],[ENE]:[DIC]])</f>
        <v>0</v>
      </c>
      <c r="Y262" s="5">
        <f>Tabla5[[#This Row],[TOTAL]]-Tabla5[[#This Row],[comprobación]]</f>
        <v>0</v>
      </c>
    </row>
    <row r="263" spans="1:25">
      <c r="A263" s="4">
        <v>255</v>
      </c>
      <c r="B263" t="s">
        <v>150</v>
      </c>
      <c r="C263" s="4">
        <v>15405</v>
      </c>
      <c r="D263" s="4">
        <v>15</v>
      </c>
      <c r="E263" s="4">
        <v>405</v>
      </c>
      <c r="F263" t="s">
        <v>50</v>
      </c>
      <c r="G263" s="4" t="s">
        <v>151</v>
      </c>
      <c r="H263" s="4" t="s">
        <v>32</v>
      </c>
      <c r="I263" s="4">
        <v>11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1101</v>
      </c>
      <c r="P263" s="5">
        <v>8771</v>
      </c>
      <c r="Q263" s="5">
        <v>4284</v>
      </c>
      <c r="R263" s="5">
        <v>0</v>
      </c>
      <c r="S263" s="5">
        <v>1134</v>
      </c>
      <c r="T263" s="5">
        <v>0</v>
      </c>
      <c r="U263" s="5">
        <v>0</v>
      </c>
      <c r="V263" s="5"/>
      <c r="W263" s="5">
        <v>15290</v>
      </c>
      <c r="X263" s="5">
        <f>SUM(Tabla5[[#This Row],[ENE]:[DIC]])</f>
        <v>15290</v>
      </c>
      <c r="Y263" s="5">
        <f>Tabla5[[#This Row],[TOTAL]]-Tabla5[[#This Row],[comprobación]]</f>
        <v>0</v>
      </c>
    </row>
    <row r="264" spans="1:25">
      <c r="A264" s="4">
        <v>256</v>
      </c>
      <c r="B264" t="s">
        <v>150</v>
      </c>
      <c r="C264" s="4">
        <v>15408</v>
      </c>
      <c r="D264" s="4">
        <v>15</v>
      </c>
      <c r="E264" s="4">
        <v>408</v>
      </c>
      <c r="F264" t="s">
        <v>38</v>
      </c>
      <c r="G264" s="4" t="s">
        <v>151</v>
      </c>
      <c r="H264" s="4" t="s">
        <v>32</v>
      </c>
      <c r="I264" s="4">
        <v>11</v>
      </c>
      <c r="J264" s="5">
        <v>62899</v>
      </c>
      <c r="K264" s="5">
        <v>30967</v>
      </c>
      <c r="L264" s="5">
        <v>34503</v>
      </c>
      <c r="M264" s="5">
        <v>72952</v>
      </c>
      <c r="N264" s="5">
        <v>31015</v>
      </c>
      <c r="O264" s="5">
        <v>33533</v>
      </c>
      <c r="P264" s="5">
        <v>88497</v>
      </c>
      <c r="Q264" s="5">
        <v>69134</v>
      </c>
      <c r="R264" s="5">
        <v>26079</v>
      </c>
      <c r="S264" s="5">
        <v>28363</v>
      </c>
      <c r="T264" s="5">
        <v>27043</v>
      </c>
      <c r="U264" s="5">
        <v>27043</v>
      </c>
      <c r="V264" s="5"/>
      <c r="W264" s="5">
        <v>532028</v>
      </c>
      <c r="X264" s="5">
        <f>SUM(Tabla5[[#This Row],[ENE]:[DIC]])</f>
        <v>532028</v>
      </c>
      <c r="Y264" s="5">
        <f>Tabla5[[#This Row],[TOTAL]]-Tabla5[[#This Row],[comprobación]]</f>
        <v>0</v>
      </c>
    </row>
    <row r="265" spans="1:25">
      <c r="A265" s="4">
        <v>257</v>
      </c>
      <c r="B265" t="s">
        <v>150</v>
      </c>
      <c r="C265" s="4">
        <v>21101</v>
      </c>
      <c r="D265" s="4">
        <v>21</v>
      </c>
      <c r="E265" s="4">
        <v>101</v>
      </c>
      <c r="F265" t="s">
        <v>39</v>
      </c>
      <c r="G265" s="4" t="s">
        <v>151</v>
      </c>
      <c r="H265" s="4" t="s">
        <v>32</v>
      </c>
      <c r="I265" s="4">
        <v>11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/>
      <c r="W265" s="5">
        <v>0</v>
      </c>
      <c r="X265" s="5">
        <f>SUM(Tabla5[[#This Row],[ENE]:[DIC]])</f>
        <v>0</v>
      </c>
      <c r="Y265" s="5">
        <f>Tabla5[[#This Row],[TOTAL]]-Tabla5[[#This Row],[comprobación]]</f>
        <v>0</v>
      </c>
    </row>
    <row r="266" spans="1:25">
      <c r="A266" s="4">
        <v>258</v>
      </c>
      <c r="B266" t="s">
        <v>150</v>
      </c>
      <c r="C266" s="4">
        <v>21201</v>
      </c>
      <c r="D266" s="4">
        <v>21</v>
      </c>
      <c r="E266" s="4">
        <v>201</v>
      </c>
      <c r="F266" t="s">
        <v>75</v>
      </c>
      <c r="G266" s="4" t="s">
        <v>151</v>
      </c>
      <c r="H266" s="4" t="s">
        <v>32</v>
      </c>
      <c r="I266" s="4">
        <v>11</v>
      </c>
      <c r="J266" s="5">
        <v>0</v>
      </c>
      <c r="K266" s="5">
        <v>0</v>
      </c>
      <c r="L266" s="5">
        <v>0</v>
      </c>
      <c r="M266" s="5">
        <v>3106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/>
      <c r="W266" s="5">
        <v>3106</v>
      </c>
      <c r="X266" s="5">
        <f>SUM(Tabla5[[#This Row],[ENE]:[DIC]])</f>
        <v>3106</v>
      </c>
      <c r="Y266" s="5">
        <f>Tabla5[[#This Row],[TOTAL]]-Tabla5[[#This Row],[comprobación]]</f>
        <v>0</v>
      </c>
    </row>
    <row r="267" spans="1:25">
      <c r="A267" s="4">
        <v>259</v>
      </c>
      <c r="B267" t="s">
        <v>150</v>
      </c>
      <c r="C267" s="4">
        <v>21601</v>
      </c>
      <c r="D267" s="4">
        <v>21</v>
      </c>
      <c r="E267" s="4">
        <v>601</v>
      </c>
      <c r="F267" t="s">
        <v>116</v>
      </c>
      <c r="G267" s="4" t="s">
        <v>151</v>
      </c>
      <c r="H267" s="4" t="s">
        <v>32</v>
      </c>
      <c r="I267" s="4">
        <v>11</v>
      </c>
      <c r="J267" s="5">
        <v>0</v>
      </c>
      <c r="K267" s="5">
        <v>0</v>
      </c>
      <c r="L267" s="5">
        <v>0</v>
      </c>
      <c r="M267" s="5">
        <v>5243</v>
      </c>
      <c r="N267" s="5">
        <v>1704</v>
      </c>
      <c r="O267" s="5">
        <v>7671</v>
      </c>
      <c r="P267" s="5">
        <v>1501</v>
      </c>
      <c r="Q267" s="5">
        <v>3067</v>
      </c>
      <c r="R267" s="5">
        <v>4377</v>
      </c>
      <c r="S267" s="5">
        <v>429</v>
      </c>
      <c r="T267" s="5">
        <v>3004</v>
      </c>
      <c r="U267" s="5">
        <v>3004</v>
      </c>
      <c r="V267" s="5"/>
      <c r="W267" s="5">
        <v>30000</v>
      </c>
      <c r="X267" s="5">
        <f>SUM(Tabla5[[#This Row],[ENE]:[DIC]])</f>
        <v>30000</v>
      </c>
      <c r="Y267" s="5">
        <f>Tabla5[[#This Row],[TOTAL]]-Tabla5[[#This Row],[comprobación]]</f>
        <v>0</v>
      </c>
    </row>
    <row r="268" spans="1:25">
      <c r="A268" s="4">
        <v>260</v>
      </c>
      <c r="B268" t="s">
        <v>150</v>
      </c>
      <c r="C268" s="4">
        <v>24601</v>
      </c>
      <c r="D268" s="4">
        <v>24</v>
      </c>
      <c r="E268" s="4">
        <v>601</v>
      </c>
      <c r="F268" t="s">
        <v>130</v>
      </c>
      <c r="G268" s="4" t="s">
        <v>151</v>
      </c>
      <c r="H268" s="4" t="s">
        <v>32</v>
      </c>
      <c r="I268" s="4">
        <v>11</v>
      </c>
      <c r="J268" s="5">
        <v>0</v>
      </c>
      <c r="K268" s="5">
        <v>0</v>
      </c>
      <c r="L268" s="5">
        <v>0</v>
      </c>
      <c r="M268" s="5">
        <v>2704</v>
      </c>
      <c r="N268" s="5">
        <v>2194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/>
      <c r="W268" s="5">
        <v>4898</v>
      </c>
      <c r="X268" s="5">
        <f>SUM(Tabla5[[#This Row],[ENE]:[DIC]])</f>
        <v>4898</v>
      </c>
      <c r="Y268" s="5">
        <f>Tabla5[[#This Row],[TOTAL]]-Tabla5[[#This Row],[comprobación]]</f>
        <v>0</v>
      </c>
    </row>
    <row r="269" spans="1:25">
      <c r="A269" s="4">
        <v>261</v>
      </c>
      <c r="B269" t="s">
        <v>150</v>
      </c>
      <c r="C269" s="4">
        <v>26101</v>
      </c>
      <c r="D269" s="4">
        <v>26</v>
      </c>
      <c r="E269" s="4">
        <v>101</v>
      </c>
      <c r="F269" t="s">
        <v>41</v>
      </c>
      <c r="G269" s="4" t="s">
        <v>151</v>
      </c>
      <c r="H269" s="4" t="s">
        <v>32</v>
      </c>
      <c r="I269" s="4">
        <v>11</v>
      </c>
      <c r="J269" s="5">
        <v>16763</v>
      </c>
      <c r="K269" s="5">
        <v>26604</v>
      </c>
      <c r="L269" s="5">
        <v>13741</v>
      </c>
      <c r="M269" s="5">
        <v>34621</v>
      </c>
      <c r="N269" s="5">
        <v>24835</v>
      </c>
      <c r="O269" s="5">
        <v>32599</v>
      </c>
      <c r="P269" s="5">
        <v>27667</v>
      </c>
      <c r="Q269" s="5">
        <v>30290</v>
      </c>
      <c r="R269" s="5">
        <v>33302</v>
      </c>
      <c r="S269" s="5">
        <v>37988</v>
      </c>
      <c r="T269" s="5">
        <v>18318</v>
      </c>
      <c r="U269" s="5">
        <v>18318</v>
      </c>
      <c r="V269" s="5"/>
      <c r="W269" s="5">
        <v>315046</v>
      </c>
      <c r="X269" s="5">
        <f>SUM(Tabla5[[#This Row],[ENE]:[DIC]])</f>
        <v>315046</v>
      </c>
      <c r="Y269" s="5">
        <f>Tabla5[[#This Row],[TOTAL]]-Tabla5[[#This Row],[comprobación]]</f>
        <v>0</v>
      </c>
    </row>
    <row r="270" spans="1:25">
      <c r="A270" s="4">
        <v>262</v>
      </c>
      <c r="B270" t="s">
        <v>150</v>
      </c>
      <c r="C270" s="4">
        <v>26102</v>
      </c>
      <c r="D270" s="4">
        <v>26</v>
      </c>
      <c r="E270" s="4">
        <v>102</v>
      </c>
      <c r="F270" t="s">
        <v>94</v>
      </c>
      <c r="G270" s="4" t="s">
        <v>151</v>
      </c>
      <c r="H270" s="4" t="s">
        <v>32</v>
      </c>
      <c r="I270" s="4">
        <v>11</v>
      </c>
      <c r="J270" s="5">
        <v>369</v>
      </c>
      <c r="K270" s="5">
        <v>1132</v>
      </c>
      <c r="L270" s="5">
        <v>769</v>
      </c>
      <c r="M270" s="5">
        <v>3753</v>
      </c>
      <c r="N270" s="5">
        <v>2351</v>
      </c>
      <c r="O270" s="5">
        <v>4841</v>
      </c>
      <c r="P270" s="5">
        <v>6069</v>
      </c>
      <c r="Q270" s="5">
        <v>4542</v>
      </c>
      <c r="R270" s="5">
        <v>3374</v>
      </c>
      <c r="S270" s="5">
        <v>5973</v>
      </c>
      <c r="T270" s="5">
        <v>0</v>
      </c>
      <c r="U270" s="5">
        <v>0</v>
      </c>
      <c r="V270" s="5"/>
      <c r="W270" s="5">
        <v>33173</v>
      </c>
      <c r="X270" s="5">
        <f>SUM(Tabla5[[#This Row],[ENE]:[DIC]])</f>
        <v>33173</v>
      </c>
      <c r="Y270" s="5">
        <f>Tabla5[[#This Row],[TOTAL]]-Tabla5[[#This Row],[comprobación]]</f>
        <v>0</v>
      </c>
    </row>
    <row r="271" spans="1:25">
      <c r="A271" s="4">
        <v>263</v>
      </c>
      <c r="B271" t="s">
        <v>150</v>
      </c>
      <c r="C271" s="4">
        <v>26103</v>
      </c>
      <c r="D271" s="4">
        <v>26</v>
      </c>
      <c r="E271" s="4">
        <v>103</v>
      </c>
      <c r="F271" t="s">
        <v>133</v>
      </c>
      <c r="G271" s="4" t="s">
        <v>151</v>
      </c>
      <c r="H271" s="4" t="s">
        <v>32</v>
      </c>
      <c r="I271" s="4">
        <v>11</v>
      </c>
      <c r="J271" s="5">
        <v>4392</v>
      </c>
      <c r="K271" s="5">
        <v>4221</v>
      </c>
      <c r="L271" s="5">
        <v>3676</v>
      </c>
      <c r="M271" s="5">
        <v>0</v>
      </c>
      <c r="N271" s="5">
        <v>3449</v>
      </c>
      <c r="O271" s="5">
        <v>6815</v>
      </c>
      <c r="P271" s="5">
        <v>0</v>
      </c>
      <c r="Q271" s="5">
        <v>0</v>
      </c>
      <c r="R271" s="5">
        <v>0</v>
      </c>
      <c r="S271" s="5">
        <v>649</v>
      </c>
      <c r="T271" s="5">
        <v>0</v>
      </c>
      <c r="U271" s="5">
        <v>0</v>
      </c>
      <c r="V271" s="5"/>
      <c r="W271" s="5">
        <v>23202</v>
      </c>
      <c r="X271" s="5">
        <f>SUM(Tabla5[[#This Row],[ENE]:[DIC]])</f>
        <v>23202</v>
      </c>
      <c r="Y271" s="5">
        <f>Tabla5[[#This Row],[TOTAL]]-Tabla5[[#This Row],[comprobación]]</f>
        <v>0</v>
      </c>
    </row>
    <row r="272" spans="1:25">
      <c r="A272" s="4">
        <v>264</v>
      </c>
      <c r="B272" t="s">
        <v>150</v>
      </c>
      <c r="C272" s="4">
        <v>26104</v>
      </c>
      <c r="D272" s="4">
        <v>26</v>
      </c>
      <c r="E272" s="4">
        <v>104</v>
      </c>
      <c r="F272" t="s">
        <v>134</v>
      </c>
      <c r="G272" s="4" t="s">
        <v>151</v>
      </c>
      <c r="H272" s="4" t="s">
        <v>32</v>
      </c>
      <c r="I272" s="4">
        <v>11</v>
      </c>
      <c r="J272" s="5">
        <v>0</v>
      </c>
      <c r="K272" s="5">
        <v>0</v>
      </c>
      <c r="L272" s="5">
        <v>0</v>
      </c>
      <c r="M272" s="5">
        <v>0</v>
      </c>
      <c r="N272" s="5">
        <v>1293</v>
      </c>
      <c r="O272" s="5">
        <v>1707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/>
      <c r="W272" s="5">
        <v>3000</v>
      </c>
      <c r="X272" s="5">
        <f>SUM(Tabla5[[#This Row],[ENE]:[DIC]])</f>
        <v>3000</v>
      </c>
      <c r="Y272" s="5">
        <f>Tabla5[[#This Row],[TOTAL]]-Tabla5[[#This Row],[comprobación]]</f>
        <v>0</v>
      </c>
    </row>
    <row r="273" spans="1:25">
      <c r="A273" s="4">
        <v>265</v>
      </c>
      <c r="B273" t="s">
        <v>150</v>
      </c>
      <c r="C273" s="4">
        <v>29101</v>
      </c>
      <c r="D273" s="4">
        <v>29</v>
      </c>
      <c r="E273" s="4">
        <v>101</v>
      </c>
      <c r="F273" t="s">
        <v>136</v>
      </c>
      <c r="G273" s="4" t="s">
        <v>151</v>
      </c>
      <c r="H273" s="4" t="s">
        <v>32</v>
      </c>
      <c r="I273" s="4">
        <v>11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7743</v>
      </c>
      <c r="P273" s="5">
        <v>0</v>
      </c>
      <c r="Q273" s="5">
        <v>351</v>
      </c>
      <c r="R273" s="5">
        <v>1660</v>
      </c>
      <c r="S273" s="5">
        <v>0</v>
      </c>
      <c r="T273" s="5">
        <v>0</v>
      </c>
      <c r="U273" s="5">
        <v>0</v>
      </c>
      <c r="V273" s="5"/>
      <c r="W273" s="5">
        <v>9754</v>
      </c>
      <c r="X273" s="5">
        <f>SUM(Tabla5[[#This Row],[ENE]:[DIC]])</f>
        <v>9754</v>
      </c>
      <c r="Y273" s="5">
        <f>Tabla5[[#This Row],[TOTAL]]-Tabla5[[#This Row],[comprobación]]</f>
        <v>0</v>
      </c>
    </row>
    <row r="274" spans="1:25">
      <c r="A274" s="4">
        <v>266</v>
      </c>
      <c r="B274" t="s">
        <v>150</v>
      </c>
      <c r="C274" s="4">
        <v>29201</v>
      </c>
      <c r="D274" s="4">
        <v>29</v>
      </c>
      <c r="E274" s="4">
        <v>201</v>
      </c>
      <c r="F274" t="s">
        <v>76</v>
      </c>
      <c r="G274" s="4" t="s">
        <v>151</v>
      </c>
      <c r="H274" s="4" t="s">
        <v>32</v>
      </c>
      <c r="I274" s="4">
        <v>11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/>
      <c r="W274" s="5">
        <v>0</v>
      </c>
      <c r="X274" s="5">
        <f>SUM(Tabla5[[#This Row],[ENE]:[DIC]])</f>
        <v>0</v>
      </c>
      <c r="Y274" s="5">
        <f>Tabla5[[#This Row],[TOTAL]]-Tabla5[[#This Row],[comprobación]]</f>
        <v>0</v>
      </c>
    </row>
    <row r="275" spans="1:25">
      <c r="A275" s="4">
        <v>267</v>
      </c>
      <c r="B275" t="s">
        <v>150</v>
      </c>
      <c r="C275" s="4">
        <v>29401</v>
      </c>
      <c r="D275" s="4">
        <v>29</v>
      </c>
      <c r="E275" s="4">
        <v>401</v>
      </c>
      <c r="F275" t="s">
        <v>55</v>
      </c>
      <c r="G275" s="4" t="s">
        <v>151</v>
      </c>
      <c r="H275" s="4" t="s">
        <v>32</v>
      </c>
      <c r="I275" s="4">
        <v>11</v>
      </c>
      <c r="J275" s="5">
        <v>6270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/>
      <c r="W275" s="5">
        <v>6270</v>
      </c>
      <c r="X275" s="5">
        <f>SUM(Tabla5[[#This Row],[ENE]:[DIC]])</f>
        <v>6270</v>
      </c>
      <c r="Y275" s="5">
        <f>Tabla5[[#This Row],[TOTAL]]-Tabla5[[#This Row],[comprobación]]</f>
        <v>0</v>
      </c>
    </row>
    <row r="276" spans="1:25">
      <c r="A276" s="4">
        <v>268</v>
      </c>
      <c r="B276" t="s">
        <v>150</v>
      </c>
      <c r="C276" s="4">
        <v>29601</v>
      </c>
      <c r="D276" s="4">
        <v>29</v>
      </c>
      <c r="E276" s="4">
        <v>601</v>
      </c>
      <c r="F276" t="s">
        <v>88</v>
      </c>
      <c r="G276" s="4" t="s">
        <v>151</v>
      </c>
      <c r="H276" s="4" t="s">
        <v>32</v>
      </c>
      <c r="I276" s="4">
        <v>11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/>
      <c r="W276" s="5">
        <v>0</v>
      </c>
      <c r="X276" s="5">
        <f>SUM(Tabla5[[#This Row],[ENE]:[DIC]])</f>
        <v>0</v>
      </c>
      <c r="Y276" s="5">
        <f>Tabla5[[#This Row],[TOTAL]]-Tabla5[[#This Row],[comprobación]]</f>
        <v>0</v>
      </c>
    </row>
    <row r="277" spans="1:25">
      <c r="A277" s="4">
        <v>269</v>
      </c>
      <c r="B277" t="s">
        <v>150</v>
      </c>
      <c r="C277" s="4">
        <v>29603</v>
      </c>
      <c r="D277" s="4">
        <v>29</v>
      </c>
      <c r="E277" s="4">
        <v>603</v>
      </c>
      <c r="F277" t="s">
        <v>152</v>
      </c>
      <c r="G277" s="4" t="s">
        <v>151</v>
      </c>
      <c r="H277" s="4" t="s">
        <v>32</v>
      </c>
      <c r="I277" s="4">
        <v>11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/>
      <c r="W277" s="5">
        <v>0</v>
      </c>
      <c r="X277" s="5">
        <f>SUM(Tabla5[[#This Row],[ENE]:[DIC]])</f>
        <v>0</v>
      </c>
      <c r="Y277" s="5">
        <f>Tabla5[[#This Row],[TOTAL]]-Tabla5[[#This Row],[comprobación]]</f>
        <v>0</v>
      </c>
    </row>
    <row r="278" spans="1:25">
      <c r="A278" s="4">
        <v>270</v>
      </c>
      <c r="B278" t="s">
        <v>150</v>
      </c>
      <c r="C278" s="4">
        <v>29901</v>
      </c>
      <c r="D278" s="4">
        <v>29</v>
      </c>
      <c r="E278" s="4">
        <v>901</v>
      </c>
      <c r="F278" t="s">
        <v>42</v>
      </c>
      <c r="G278" s="4" t="s">
        <v>151</v>
      </c>
      <c r="H278" s="4" t="s">
        <v>32</v>
      </c>
      <c r="I278" s="4">
        <v>11</v>
      </c>
      <c r="J278" s="5">
        <v>1933</v>
      </c>
      <c r="K278" s="5">
        <v>3497</v>
      </c>
      <c r="L278" s="5">
        <v>7051</v>
      </c>
      <c r="M278" s="5">
        <v>2104</v>
      </c>
      <c r="N278" s="5">
        <v>5673</v>
      </c>
      <c r="O278" s="5">
        <v>2996</v>
      </c>
      <c r="P278" s="5">
        <v>7367</v>
      </c>
      <c r="Q278" s="5">
        <v>8532</v>
      </c>
      <c r="R278" s="5">
        <v>4732</v>
      </c>
      <c r="S278" s="5">
        <v>1864</v>
      </c>
      <c r="T278" s="5">
        <v>2388</v>
      </c>
      <c r="U278" s="5">
        <v>1863</v>
      </c>
      <c r="V278" s="5"/>
      <c r="W278" s="5">
        <v>50000</v>
      </c>
      <c r="X278" s="5">
        <f>SUM(Tabla5[[#This Row],[ENE]:[DIC]])</f>
        <v>50000</v>
      </c>
      <c r="Y278" s="5">
        <f>Tabla5[[#This Row],[TOTAL]]-Tabla5[[#This Row],[comprobación]]</f>
        <v>0</v>
      </c>
    </row>
    <row r="279" spans="1:25">
      <c r="A279" s="4">
        <v>271</v>
      </c>
      <c r="B279" t="s">
        <v>150</v>
      </c>
      <c r="C279" s="4">
        <v>32601</v>
      </c>
      <c r="D279" s="4">
        <v>32</v>
      </c>
      <c r="E279" s="4">
        <v>601</v>
      </c>
      <c r="F279" t="s">
        <v>153</v>
      </c>
      <c r="G279" s="4" t="s">
        <v>151</v>
      </c>
      <c r="H279" s="4" t="s">
        <v>32</v>
      </c>
      <c r="I279" s="4">
        <v>11</v>
      </c>
      <c r="J279" s="5">
        <v>0</v>
      </c>
      <c r="K279" s="5">
        <v>0</v>
      </c>
      <c r="L279" s="5">
        <v>0</v>
      </c>
      <c r="M279" s="5">
        <v>28664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/>
      <c r="W279" s="5">
        <v>28664</v>
      </c>
      <c r="X279" s="5">
        <f>SUM(Tabla5[[#This Row],[ENE]:[DIC]])</f>
        <v>28664</v>
      </c>
      <c r="Y279" s="5">
        <f>Tabla5[[#This Row],[TOTAL]]-Tabla5[[#This Row],[comprobación]]</f>
        <v>0</v>
      </c>
    </row>
    <row r="280" spans="1:25">
      <c r="A280" s="4">
        <v>272</v>
      </c>
      <c r="B280" t="s">
        <v>150</v>
      </c>
      <c r="C280" s="4">
        <v>32701</v>
      </c>
      <c r="D280" s="4">
        <v>32</v>
      </c>
      <c r="E280" s="4">
        <v>701</v>
      </c>
      <c r="F280" t="s">
        <v>154</v>
      </c>
      <c r="G280" s="4" t="s">
        <v>151</v>
      </c>
      <c r="H280" s="4" t="s">
        <v>32</v>
      </c>
      <c r="I280" s="4">
        <v>11</v>
      </c>
      <c r="J280" s="5">
        <v>0</v>
      </c>
      <c r="K280" s="5">
        <v>4498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/>
      <c r="W280" s="5">
        <v>4498</v>
      </c>
      <c r="X280" s="5">
        <f>SUM(Tabla5[[#This Row],[ENE]:[DIC]])</f>
        <v>4498</v>
      </c>
      <c r="Y280" s="5">
        <f>Tabla5[[#This Row],[TOTAL]]-Tabla5[[#This Row],[comprobación]]</f>
        <v>0</v>
      </c>
    </row>
    <row r="281" spans="1:25">
      <c r="A281" s="4">
        <v>273</v>
      </c>
      <c r="B281" t="s">
        <v>150</v>
      </c>
      <c r="C281" s="4">
        <v>35202</v>
      </c>
      <c r="D281" s="4">
        <v>35</v>
      </c>
      <c r="E281" s="4">
        <v>202</v>
      </c>
      <c r="F281" t="s">
        <v>107</v>
      </c>
      <c r="G281" s="4" t="s">
        <v>151</v>
      </c>
      <c r="H281" s="4" t="s">
        <v>32</v>
      </c>
      <c r="I281" s="4">
        <v>11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4830</v>
      </c>
      <c r="S281" s="5">
        <v>0</v>
      </c>
      <c r="T281" s="5">
        <v>0</v>
      </c>
      <c r="U281" s="5">
        <v>0</v>
      </c>
      <c r="V281" s="5"/>
      <c r="W281" s="5">
        <v>4830</v>
      </c>
      <c r="X281" s="5">
        <f>SUM(Tabla5[[#This Row],[ENE]:[DIC]])</f>
        <v>4830</v>
      </c>
      <c r="Y281" s="5">
        <f>Tabla5[[#This Row],[TOTAL]]-Tabla5[[#This Row],[comprobación]]</f>
        <v>0</v>
      </c>
    </row>
    <row r="282" spans="1:25">
      <c r="A282" s="4">
        <v>274</v>
      </c>
      <c r="B282" t="s">
        <v>150</v>
      </c>
      <c r="C282" s="4">
        <v>35501</v>
      </c>
      <c r="D282" s="4">
        <v>35</v>
      </c>
      <c r="E282" s="4">
        <v>501</v>
      </c>
      <c r="F282" t="s">
        <v>63</v>
      </c>
      <c r="G282" s="4" t="s">
        <v>151</v>
      </c>
      <c r="H282" s="4" t="s">
        <v>32</v>
      </c>
      <c r="I282" s="4">
        <v>11</v>
      </c>
      <c r="J282" s="5">
        <v>2210</v>
      </c>
      <c r="K282" s="5">
        <v>4771</v>
      </c>
      <c r="L282" s="5">
        <v>2848</v>
      </c>
      <c r="M282" s="5">
        <v>1101</v>
      </c>
      <c r="N282" s="5">
        <v>3282</v>
      </c>
      <c r="O282" s="5">
        <v>6366</v>
      </c>
      <c r="P282" s="5">
        <v>6390</v>
      </c>
      <c r="Q282" s="5">
        <v>3654</v>
      </c>
      <c r="R282" s="5">
        <v>0</v>
      </c>
      <c r="S282" s="5">
        <v>2073</v>
      </c>
      <c r="T282" s="5">
        <v>1153</v>
      </c>
      <c r="U282" s="5">
        <v>1152</v>
      </c>
      <c r="V282" s="5"/>
      <c r="W282" s="5">
        <v>35000</v>
      </c>
      <c r="X282" s="5">
        <f>SUM(Tabla5[[#This Row],[ENE]:[DIC]])</f>
        <v>35000</v>
      </c>
      <c r="Y282" s="5">
        <f>Tabla5[[#This Row],[TOTAL]]-Tabla5[[#This Row],[comprobación]]</f>
        <v>0</v>
      </c>
    </row>
    <row r="283" spans="1:25">
      <c r="A283" s="4">
        <v>275</v>
      </c>
      <c r="B283" t="s">
        <v>150</v>
      </c>
      <c r="C283" s="4">
        <v>35504</v>
      </c>
      <c r="D283" s="4">
        <v>35</v>
      </c>
      <c r="E283" s="4">
        <v>504</v>
      </c>
      <c r="F283" t="s">
        <v>141</v>
      </c>
      <c r="G283" s="4" t="s">
        <v>151</v>
      </c>
      <c r="H283" s="4" t="s">
        <v>32</v>
      </c>
      <c r="I283" s="4">
        <v>11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/>
      <c r="W283" s="5">
        <v>0</v>
      </c>
      <c r="X283" s="5">
        <f>SUM(Tabla5[[#This Row],[ENE]:[DIC]])</f>
        <v>0</v>
      </c>
      <c r="Y283" s="5">
        <f>Tabla5[[#This Row],[TOTAL]]-Tabla5[[#This Row],[comprobación]]</f>
        <v>0</v>
      </c>
    </row>
    <row r="284" spans="1:25">
      <c r="A284" s="4">
        <v>276</v>
      </c>
      <c r="B284" t="s">
        <v>150</v>
      </c>
      <c r="C284" s="4">
        <v>25201</v>
      </c>
      <c r="D284" s="4">
        <v>25</v>
      </c>
      <c r="E284" s="4">
        <v>201</v>
      </c>
      <c r="F284" t="s">
        <v>155</v>
      </c>
      <c r="G284" s="4" t="s">
        <v>151</v>
      </c>
      <c r="H284" s="4" t="s">
        <v>32</v>
      </c>
      <c r="I284" s="4">
        <v>11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2000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/>
      <c r="W284" s="5">
        <v>2000</v>
      </c>
      <c r="X284" s="5">
        <f>SUM(Tabla5[[#This Row],[ENE]:[DIC]])</f>
        <v>2000</v>
      </c>
      <c r="Y284" s="5">
        <f>Tabla5[[#This Row],[TOTAL]]-Tabla5[[#This Row],[comprobación]]</f>
        <v>0</v>
      </c>
    </row>
    <row r="285" spans="1:25">
      <c r="A285" s="4">
        <v>277</v>
      </c>
      <c r="B285" t="s">
        <v>150</v>
      </c>
      <c r="C285" s="4">
        <v>38227</v>
      </c>
      <c r="D285" s="4">
        <v>38</v>
      </c>
      <c r="E285" s="4">
        <v>227</v>
      </c>
      <c r="F285" t="s">
        <v>156</v>
      </c>
      <c r="G285" s="4" t="s">
        <v>151</v>
      </c>
      <c r="H285" s="4" t="s">
        <v>32</v>
      </c>
      <c r="I285" s="4">
        <v>11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/>
      <c r="W285" s="5">
        <v>0</v>
      </c>
      <c r="X285" s="5">
        <f>SUM(Tabla5[[#This Row],[ENE]:[DIC]])</f>
        <v>0</v>
      </c>
      <c r="Y285" s="5">
        <f>Tabla5[[#This Row],[TOTAL]]-Tabla5[[#This Row],[comprobación]]</f>
        <v>0</v>
      </c>
    </row>
    <row r="286" spans="1:25">
      <c r="A286" s="4">
        <v>278</v>
      </c>
      <c r="B286" t="s">
        <v>157</v>
      </c>
      <c r="C286" s="4">
        <v>11301</v>
      </c>
      <c r="D286" s="4">
        <v>11</v>
      </c>
      <c r="E286" s="4">
        <v>301</v>
      </c>
      <c r="F286" t="s">
        <v>36</v>
      </c>
      <c r="G286" s="4" t="s">
        <v>158</v>
      </c>
      <c r="H286" s="4" t="s">
        <v>32</v>
      </c>
      <c r="I286" s="4">
        <v>11</v>
      </c>
      <c r="J286" s="5">
        <v>265051</v>
      </c>
      <c r="K286" s="5">
        <v>265051</v>
      </c>
      <c r="L286" s="5">
        <v>265051</v>
      </c>
      <c r="M286" s="5">
        <v>265051</v>
      </c>
      <c r="N286" s="5">
        <v>265051</v>
      </c>
      <c r="O286" s="5">
        <v>265051</v>
      </c>
      <c r="P286" s="5">
        <v>265051</v>
      </c>
      <c r="Q286" s="5">
        <v>265051</v>
      </c>
      <c r="R286" s="5">
        <v>265051</v>
      </c>
      <c r="S286" s="5">
        <v>265051</v>
      </c>
      <c r="T286" s="5">
        <v>265051</v>
      </c>
      <c r="U286" s="6">
        <v>265060</v>
      </c>
      <c r="V286" s="5"/>
      <c r="W286" s="5">
        <v>3180621</v>
      </c>
      <c r="X286" s="5">
        <f>SUM(Tabla5[[#This Row],[ENE]:[DIC]])</f>
        <v>3180621</v>
      </c>
      <c r="Y286" s="5">
        <f>Tabla5[[#This Row],[TOTAL]]-Tabla5[[#This Row],[comprobación]]</f>
        <v>0</v>
      </c>
    </row>
    <row r="287" spans="1:25">
      <c r="A287" s="4">
        <v>279</v>
      </c>
      <c r="B287" t="s">
        <v>157</v>
      </c>
      <c r="C287" s="4">
        <v>12201</v>
      </c>
      <c r="D287" s="4">
        <v>12</v>
      </c>
      <c r="E287" s="4">
        <v>201</v>
      </c>
      <c r="F287" t="s">
        <v>47</v>
      </c>
      <c r="G287" s="4" t="s">
        <v>158</v>
      </c>
      <c r="H287" s="4" t="s">
        <v>32</v>
      </c>
      <c r="I287" s="4">
        <v>11</v>
      </c>
      <c r="J287" s="5">
        <v>110350</v>
      </c>
      <c r="K287" s="5">
        <v>166048</v>
      </c>
      <c r="L287" s="5">
        <v>234547</v>
      </c>
      <c r="M287" s="5">
        <v>112142</v>
      </c>
      <c r="N287" s="5">
        <v>130439</v>
      </c>
      <c r="O287" s="5">
        <v>172027</v>
      </c>
      <c r="P287" s="5">
        <v>147578</v>
      </c>
      <c r="Q287" s="5">
        <v>128146</v>
      </c>
      <c r="R287" s="5">
        <v>95842</v>
      </c>
      <c r="S287" s="5">
        <v>120689</v>
      </c>
      <c r="T287" s="5">
        <v>147351</v>
      </c>
      <c r="U287" s="5">
        <v>147351</v>
      </c>
      <c r="V287" s="5"/>
      <c r="W287" s="5">
        <v>1712510</v>
      </c>
      <c r="X287" s="5">
        <f>SUM(Tabla5[[#This Row],[ENE]:[DIC]])</f>
        <v>1712510</v>
      </c>
      <c r="Y287" s="5">
        <f>Tabla5[[#This Row],[TOTAL]]-Tabla5[[#This Row],[comprobación]]</f>
        <v>0</v>
      </c>
    </row>
    <row r="288" spans="1:25">
      <c r="A288" s="4">
        <v>280</v>
      </c>
      <c r="B288" t="s">
        <v>157</v>
      </c>
      <c r="C288" s="4">
        <v>13201</v>
      </c>
      <c r="D288" s="4">
        <v>13</v>
      </c>
      <c r="E288" s="4">
        <v>201</v>
      </c>
      <c r="F288" t="s">
        <v>33</v>
      </c>
      <c r="G288" s="4" t="s">
        <v>158</v>
      </c>
      <c r="H288" s="4" t="s">
        <v>32</v>
      </c>
      <c r="I288" s="4">
        <v>11</v>
      </c>
      <c r="J288" s="5">
        <v>34598</v>
      </c>
      <c r="K288" s="5">
        <v>0</v>
      </c>
      <c r="L288" s="5">
        <v>73281</v>
      </c>
      <c r="M288" s="5">
        <v>13494</v>
      </c>
      <c r="N288" s="5">
        <v>13353</v>
      </c>
      <c r="O288" s="5">
        <v>19629</v>
      </c>
      <c r="P288" s="5">
        <v>30833</v>
      </c>
      <c r="Q288" s="5">
        <v>30826</v>
      </c>
      <c r="R288" s="5">
        <v>9816</v>
      </c>
      <c r="S288" s="5">
        <v>31025</v>
      </c>
      <c r="T288" s="5">
        <v>7507</v>
      </c>
      <c r="U288" s="5">
        <v>73280</v>
      </c>
      <c r="V288" s="5"/>
      <c r="W288" s="5">
        <v>337642</v>
      </c>
      <c r="X288" s="5">
        <f>SUM(Tabla5[[#This Row],[ENE]:[DIC]])</f>
        <v>337642</v>
      </c>
      <c r="Y288" s="5">
        <f>Tabla5[[#This Row],[TOTAL]]-Tabla5[[#This Row],[comprobación]]</f>
        <v>0</v>
      </c>
    </row>
    <row r="289" spans="1:25">
      <c r="A289" s="4">
        <v>281</v>
      </c>
      <c r="B289" t="s">
        <v>157</v>
      </c>
      <c r="C289" s="4">
        <v>13203</v>
      </c>
      <c r="D289" s="4">
        <v>13</v>
      </c>
      <c r="E289" s="4">
        <v>203</v>
      </c>
      <c r="F289" t="s">
        <v>34</v>
      </c>
      <c r="G289" s="4" t="s">
        <v>158</v>
      </c>
      <c r="H289" s="4" t="s">
        <v>32</v>
      </c>
      <c r="I289" s="4">
        <v>11</v>
      </c>
      <c r="J289" s="5">
        <v>0</v>
      </c>
      <c r="K289" s="5">
        <v>0</v>
      </c>
      <c r="L289" s="5">
        <v>0</v>
      </c>
      <c r="M289" s="5">
        <v>0</v>
      </c>
      <c r="N289" s="5">
        <v>1823</v>
      </c>
      <c r="O289" s="5">
        <v>0</v>
      </c>
      <c r="P289" s="5">
        <v>0</v>
      </c>
      <c r="Q289" s="5">
        <v>0</v>
      </c>
      <c r="R289" s="5">
        <v>0</v>
      </c>
      <c r="S289" s="5">
        <v>23704</v>
      </c>
      <c r="T289" s="5">
        <v>0</v>
      </c>
      <c r="U289" s="5">
        <v>683773</v>
      </c>
      <c r="V289" s="5"/>
      <c r="W289" s="5">
        <v>709300</v>
      </c>
      <c r="X289" s="5">
        <f>SUM(Tabla5[[#This Row],[ENE]:[DIC]])</f>
        <v>709300</v>
      </c>
      <c r="Y289" s="5">
        <f>Tabla5[[#This Row],[TOTAL]]-Tabla5[[#This Row],[comprobación]]</f>
        <v>0</v>
      </c>
    </row>
    <row r="290" spans="1:25">
      <c r="A290" s="4">
        <v>282</v>
      </c>
      <c r="B290" t="s">
        <v>157</v>
      </c>
      <c r="C290" s="4">
        <v>13401</v>
      </c>
      <c r="D290" s="4">
        <v>13</v>
      </c>
      <c r="E290" s="4">
        <v>401</v>
      </c>
      <c r="F290" t="s">
        <v>48</v>
      </c>
      <c r="G290" s="4" t="s">
        <v>158</v>
      </c>
      <c r="H290" s="4" t="s">
        <v>32</v>
      </c>
      <c r="I290" s="4">
        <v>11</v>
      </c>
      <c r="J290" s="5">
        <v>2416</v>
      </c>
      <c r="K290" s="5">
        <v>1591</v>
      </c>
      <c r="L290" s="5">
        <v>2275</v>
      </c>
      <c r="M290" s="5">
        <v>7434</v>
      </c>
      <c r="N290" s="5">
        <v>1919</v>
      </c>
      <c r="O290" s="5">
        <v>2452</v>
      </c>
      <c r="P290" s="5">
        <v>87535</v>
      </c>
      <c r="Q290" s="5">
        <v>0</v>
      </c>
      <c r="R290" s="5">
        <v>0</v>
      </c>
      <c r="S290" s="5">
        <v>106</v>
      </c>
      <c r="T290" s="5">
        <v>0</v>
      </c>
      <c r="U290" s="5">
        <v>0</v>
      </c>
      <c r="V290" s="5"/>
      <c r="W290" s="5">
        <v>105728</v>
      </c>
      <c r="X290" s="5">
        <f>SUM(Tabla5[[#This Row],[ENE]:[DIC]])</f>
        <v>105728</v>
      </c>
      <c r="Y290" s="5">
        <f>Tabla5[[#This Row],[TOTAL]]-Tabla5[[#This Row],[comprobación]]</f>
        <v>0</v>
      </c>
    </row>
    <row r="291" spans="1:25">
      <c r="A291" s="4">
        <v>283</v>
      </c>
      <c r="B291" t="s">
        <v>157</v>
      </c>
      <c r="C291" s="4">
        <v>15202</v>
      </c>
      <c r="D291" s="4">
        <v>15</v>
      </c>
      <c r="E291" s="4">
        <v>202</v>
      </c>
      <c r="F291" t="s">
        <v>91</v>
      </c>
      <c r="G291" s="4" t="s">
        <v>158</v>
      </c>
      <c r="H291" s="4" t="s">
        <v>32</v>
      </c>
      <c r="I291" s="4">
        <v>11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11424</v>
      </c>
      <c r="R291" s="5">
        <v>9768</v>
      </c>
      <c r="S291" s="5">
        <v>3808</v>
      </c>
      <c r="T291" s="5">
        <v>0</v>
      </c>
      <c r="U291" s="5">
        <v>0</v>
      </c>
      <c r="V291" s="5"/>
      <c r="W291" s="5">
        <v>25000</v>
      </c>
      <c r="X291" s="5">
        <f>SUM(Tabla5[[#This Row],[ENE]:[DIC]])</f>
        <v>25000</v>
      </c>
      <c r="Y291" s="5">
        <f>Tabla5[[#This Row],[TOTAL]]-Tabla5[[#This Row],[comprobación]]</f>
        <v>0</v>
      </c>
    </row>
    <row r="292" spans="1:25">
      <c r="A292" s="4">
        <v>284</v>
      </c>
      <c r="B292" t="s">
        <v>157</v>
      </c>
      <c r="C292" s="4">
        <v>15404</v>
      </c>
      <c r="D292" s="4">
        <v>15</v>
      </c>
      <c r="E292" s="4">
        <v>404</v>
      </c>
      <c r="F292" t="s">
        <v>49</v>
      </c>
      <c r="G292" s="4" t="s">
        <v>158</v>
      </c>
      <c r="H292" s="4" t="s">
        <v>32</v>
      </c>
      <c r="I292" s="4">
        <v>11</v>
      </c>
      <c r="J292" s="5">
        <v>396</v>
      </c>
      <c r="K292" s="5">
        <v>1894</v>
      </c>
      <c r="L292" s="5">
        <v>980</v>
      </c>
      <c r="M292" s="5">
        <v>1490</v>
      </c>
      <c r="N292" s="5">
        <v>1143</v>
      </c>
      <c r="O292" s="5">
        <v>2146</v>
      </c>
      <c r="P292" s="5">
        <v>1096</v>
      </c>
      <c r="Q292" s="5">
        <v>0</v>
      </c>
      <c r="R292" s="5">
        <v>1136</v>
      </c>
      <c r="S292" s="5">
        <v>6014</v>
      </c>
      <c r="T292" s="5">
        <v>1002</v>
      </c>
      <c r="U292" s="5">
        <v>1001</v>
      </c>
      <c r="V292" s="5"/>
      <c r="W292" s="5">
        <v>18298</v>
      </c>
      <c r="X292" s="5">
        <f>SUM(Tabla5[[#This Row],[ENE]:[DIC]])</f>
        <v>18298</v>
      </c>
      <c r="Y292" s="5">
        <f>Tabla5[[#This Row],[TOTAL]]-Tabla5[[#This Row],[comprobación]]</f>
        <v>0</v>
      </c>
    </row>
    <row r="293" spans="1:25">
      <c r="A293" s="4">
        <v>285</v>
      </c>
      <c r="B293" t="s">
        <v>157</v>
      </c>
      <c r="C293" s="4">
        <v>15405</v>
      </c>
      <c r="D293" s="4">
        <v>15</v>
      </c>
      <c r="E293" s="4">
        <v>405</v>
      </c>
      <c r="F293" t="s">
        <v>50</v>
      </c>
      <c r="G293" s="4" t="s">
        <v>158</v>
      </c>
      <c r="H293" s="4" t="s">
        <v>32</v>
      </c>
      <c r="I293" s="4">
        <v>11</v>
      </c>
      <c r="J293" s="5">
        <v>686</v>
      </c>
      <c r="K293" s="5">
        <v>733</v>
      </c>
      <c r="L293" s="5">
        <v>798</v>
      </c>
      <c r="M293" s="5">
        <v>0</v>
      </c>
      <c r="N293" s="5">
        <v>0</v>
      </c>
      <c r="O293" s="5">
        <v>686</v>
      </c>
      <c r="P293" s="5">
        <v>733</v>
      </c>
      <c r="Q293" s="5">
        <v>485</v>
      </c>
      <c r="R293" s="5">
        <v>0</v>
      </c>
      <c r="S293" s="5">
        <v>2077</v>
      </c>
      <c r="T293" s="5">
        <v>0</v>
      </c>
      <c r="U293" s="5">
        <v>0</v>
      </c>
      <c r="V293" s="5"/>
      <c r="W293" s="5">
        <v>6198</v>
      </c>
      <c r="X293" s="5">
        <f>SUM(Tabla5[[#This Row],[ENE]:[DIC]])</f>
        <v>6198</v>
      </c>
      <c r="Y293" s="5">
        <f>Tabla5[[#This Row],[TOTAL]]-Tabla5[[#This Row],[comprobación]]</f>
        <v>0</v>
      </c>
    </row>
    <row r="294" spans="1:25">
      <c r="A294" s="4">
        <v>286</v>
      </c>
      <c r="B294" t="s">
        <v>157</v>
      </c>
      <c r="C294" s="4">
        <v>15408</v>
      </c>
      <c r="D294" s="4">
        <v>15</v>
      </c>
      <c r="E294" s="4">
        <v>408</v>
      </c>
      <c r="F294" t="s">
        <v>38</v>
      </c>
      <c r="G294" s="4" t="s">
        <v>158</v>
      </c>
      <c r="H294" s="4" t="s">
        <v>32</v>
      </c>
      <c r="I294" s="4">
        <v>11</v>
      </c>
      <c r="J294" s="5">
        <v>99750</v>
      </c>
      <c r="K294" s="5">
        <v>94653</v>
      </c>
      <c r="L294" s="5">
        <v>103031</v>
      </c>
      <c r="M294" s="5">
        <v>102683</v>
      </c>
      <c r="N294" s="5">
        <v>126328</v>
      </c>
      <c r="O294" s="5">
        <v>99107</v>
      </c>
      <c r="P294" s="5">
        <v>101207</v>
      </c>
      <c r="Q294" s="5">
        <v>102619</v>
      </c>
      <c r="R294" s="5">
        <v>92673</v>
      </c>
      <c r="S294" s="5">
        <v>95270</v>
      </c>
      <c r="T294" s="5">
        <v>125992</v>
      </c>
      <c r="U294" s="5">
        <v>125992</v>
      </c>
      <c r="V294" s="5"/>
      <c r="W294" s="5">
        <v>1269305</v>
      </c>
      <c r="X294" s="5">
        <f>SUM(Tabla5[[#This Row],[ENE]:[DIC]])</f>
        <v>1269305</v>
      </c>
      <c r="Y294" s="5">
        <f>Tabla5[[#This Row],[TOTAL]]-Tabla5[[#This Row],[comprobación]]</f>
        <v>0</v>
      </c>
    </row>
    <row r="295" spans="1:25">
      <c r="A295" s="4">
        <v>287</v>
      </c>
      <c r="B295" t="s">
        <v>157</v>
      </c>
      <c r="C295" s="4">
        <v>21601</v>
      </c>
      <c r="D295" s="4">
        <v>21</v>
      </c>
      <c r="E295" s="4">
        <v>601</v>
      </c>
      <c r="F295" t="s">
        <v>116</v>
      </c>
      <c r="G295" s="4" t="s">
        <v>158</v>
      </c>
      <c r="H295" s="4" t="s">
        <v>32</v>
      </c>
      <c r="I295" s="4">
        <v>11</v>
      </c>
      <c r="J295" s="5">
        <v>0</v>
      </c>
      <c r="K295" s="5">
        <v>0</v>
      </c>
      <c r="L295" s="5">
        <v>303</v>
      </c>
      <c r="M295" s="5">
        <v>0</v>
      </c>
      <c r="N295" s="5">
        <v>0</v>
      </c>
      <c r="O295" s="5">
        <v>5818</v>
      </c>
      <c r="P295" s="5">
        <v>8905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/>
      <c r="W295" s="5">
        <v>15026</v>
      </c>
      <c r="X295" s="5">
        <f>SUM(Tabla5[[#This Row],[ENE]:[DIC]])</f>
        <v>15026</v>
      </c>
      <c r="Y295" s="5">
        <f>Tabla5[[#This Row],[TOTAL]]-Tabla5[[#This Row],[comprobación]]</f>
        <v>0</v>
      </c>
    </row>
    <row r="296" spans="1:25">
      <c r="A296" s="4">
        <v>288</v>
      </c>
      <c r="B296" t="s">
        <v>157</v>
      </c>
      <c r="C296" s="4">
        <v>22101</v>
      </c>
      <c r="D296" s="4">
        <v>22</v>
      </c>
      <c r="E296" s="4">
        <v>101</v>
      </c>
      <c r="F296" t="s">
        <v>52</v>
      </c>
      <c r="G296" s="4" t="s">
        <v>158</v>
      </c>
      <c r="H296" s="4" t="s">
        <v>32</v>
      </c>
      <c r="I296" s="4">
        <v>11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2903</v>
      </c>
      <c r="R296" s="5">
        <v>0</v>
      </c>
      <c r="S296" s="5">
        <v>0</v>
      </c>
      <c r="T296" s="5">
        <v>0</v>
      </c>
      <c r="U296" s="5">
        <v>0</v>
      </c>
      <c r="V296" s="5"/>
      <c r="W296" s="5">
        <v>2903</v>
      </c>
      <c r="X296" s="5">
        <f>SUM(Tabla5[[#This Row],[ENE]:[DIC]])</f>
        <v>2903</v>
      </c>
      <c r="Y296" s="5">
        <f>Tabla5[[#This Row],[TOTAL]]-Tabla5[[#This Row],[comprobación]]</f>
        <v>0</v>
      </c>
    </row>
    <row r="297" spans="1:25">
      <c r="A297" s="4">
        <v>289</v>
      </c>
      <c r="B297" t="s">
        <v>157</v>
      </c>
      <c r="C297" s="4">
        <v>24601</v>
      </c>
      <c r="D297" s="4">
        <v>24</v>
      </c>
      <c r="E297" s="4">
        <v>601</v>
      </c>
      <c r="F297" t="s">
        <v>130</v>
      </c>
      <c r="G297" s="4" t="s">
        <v>158</v>
      </c>
      <c r="H297" s="4" t="s">
        <v>32</v>
      </c>
      <c r="I297" s="4">
        <v>11</v>
      </c>
      <c r="J297" s="5">
        <v>74790</v>
      </c>
      <c r="K297" s="5">
        <v>116054</v>
      </c>
      <c r="L297" s="5">
        <v>11331</v>
      </c>
      <c r="M297" s="5">
        <v>192050</v>
      </c>
      <c r="N297" s="5">
        <v>69664</v>
      </c>
      <c r="O297" s="5">
        <v>117545</v>
      </c>
      <c r="P297" s="5">
        <v>83281</v>
      </c>
      <c r="Q297" s="5">
        <v>49567</v>
      </c>
      <c r="R297" s="5">
        <v>0</v>
      </c>
      <c r="S297" s="5">
        <v>18788</v>
      </c>
      <c r="T297" s="5">
        <v>166930</v>
      </c>
      <c r="U297" s="5">
        <v>0</v>
      </c>
      <c r="V297" s="5"/>
      <c r="W297" s="5">
        <v>900000</v>
      </c>
      <c r="X297" s="5">
        <f>SUM(Tabla5[[#This Row],[ENE]:[DIC]])</f>
        <v>900000</v>
      </c>
      <c r="Y297" s="5">
        <f>Tabla5[[#This Row],[TOTAL]]-Tabla5[[#This Row],[comprobación]]</f>
        <v>0</v>
      </c>
    </row>
    <row r="298" spans="1:25">
      <c r="A298" s="4">
        <v>290</v>
      </c>
      <c r="B298" t="s">
        <v>157</v>
      </c>
      <c r="C298" s="4">
        <v>24902</v>
      </c>
      <c r="D298" s="4">
        <v>24</v>
      </c>
      <c r="E298" s="4">
        <v>902</v>
      </c>
      <c r="F298" t="s">
        <v>132</v>
      </c>
      <c r="G298" s="4" t="s">
        <v>158</v>
      </c>
      <c r="H298" s="4" t="s">
        <v>32</v>
      </c>
      <c r="I298" s="4">
        <v>11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27797</v>
      </c>
      <c r="U298" s="5">
        <v>0</v>
      </c>
      <c r="V298" s="5"/>
      <c r="W298" s="5">
        <v>27797</v>
      </c>
      <c r="X298" s="5">
        <f>SUM(Tabla5[[#This Row],[ENE]:[DIC]])</f>
        <v>27797</v>
      </c>
      <c r="Y298" s="5">
        <f>Tabla5[[#This Row],[TOTAL]]-Tabla5[[#This Row],[comprobación]]</f>
        <v>0</v>
      </c>
    </row>
    <row r="299" spans="1:25">
      <c r="A299" s="4">
        <v>291</v>
      </c>
      <c r="B299" t="s">
        <v>157</v>
      </c>
      <c r="C299" s="4">
        <v>26101</v>
      </c>
      <c r="D299" s="4">
        <v>26</v>
      </c>
      <c r="E299" s="4">
        <v>101</v>
      </c>
      <c r="F299" t="s">
        <v>41</v>
      </c>
      <c r="G299" s="4" t="s">
        <v>158</v>
      </c>
      <c r="H299" s="4" t="s">
        <v>32</v>
      </c>
      <c r="I299" s="4">
        <v>11</v>
      </c>
      <c r="J299" s="5">
        <v>45881</v>
      </c>
      <c r="K299" s="5">
        <v>64731</v>
      </c>
      <c r="L299" s="5">
        <v>23897</v>
      </c>
      <c r="M299" s="5">
        <v>77720</v>
      </c>
      <c r="N299" s="5">
        <v>52162</v>
      </c>
      <c r="O299" s="5">
        <v>74526</v>
      </c>
      <c r="P299" s="5">
        <v>66258</v>
      </c>
      <c r="Q299" s="5">
        <v>65279</v>
      </c>
      <c r="R299" s="5">
        <v>63298</v>
      </c>
      <c r="S299" s="5">
        <v>66615</v>
      </c>
      <c r="T299" s="5">
        <v>29114</v>
      </c>
      <c r="U299" s="5">
        <v>29113</v>
      </c>
      <c r="V299" s="5"/>
      <c r="W299" s="5">
        <v>658594</v>
      </c>
      <c r="X299" s="5">
        <f>SUM(Tabla5[[#This Row],[ENE]:[DIC]])</f>
        <v>658594</v>
      </c>
      <c r="Y299" s="5">
        <f>Tabla5[[#This Row],[TOTAL]]-Tabla5[[#This Row],[comprobación]]</f>
        <v>0</v>
      </c>
    </row>
    <row r="300" spans="1:25">
      <c r="A300" s="4">
        <v>292</v>
      </c>
      <c r="B300" t="s">
        <v>157</v>
      </c>
      <c r="C300" s="4">
        <v>26102</v>
      </c>
      <c r="D300" s="4">
        <v>26</v>
      </c>
      <c r="E300" s="4">
        <v>102</v>
      </c>
      <c r="F300" t="s">
        <v>94</v>
      </c>
      <c r="G300" s="4" t="s">
        <v>158</v>
      </c>
      <c r="H300" s="4" t="s">
        <v>32</v>
      </c>
      <c r="I300" s="4">
        <v>11</v>
      </c>
      <c r="J300" s="5">
        <v>29186</v>
      </c>
      <c r="K300" s="5">
        <v>42510</v>
      </c>
      <c r="L300" s="5">
        <v>18076</v>
      </c>
      <c r="M300" s="5">
        <v>75666</v>
      </c>
      <c r="N300" s="5">
        <v>51070</v>
      </c>
      <c r="O300" s="5">
        <v>46249</v>
      </c>
      <c r="P300" s="5">
        <v>39429</v>
      </c>
      <c r="Q300" s="5">
        <v>50721</v>
      </c>
      <c r="R300" s="5">
        <v>49230</v>
      </c>
      <c r="S300" s="5">
        <v>53117</v>
      </c>
      <c r="T300" s="5">
        <v>39174</v>
      </c>
      <c r="U300" s="5">
        <v>39175</v>
      </c>
      <c r="V300" s="5"/>
      <c r="W300" s="5">
        <v>533603</v>
      </c>
      <c r="X300" s="5">
        <f>SUM(Tabla5[[#This Row],[ENE]:[DIC]])</f>
        <v>533603</v>
      </c>
      <c r="Y300" s="5">
        <f>Tabla5[[#This Row],[TOTAL]]-Tabla5[[#This Row],[comprobación]]</f>
        <v>0</v>
      </c>
    </row>
    <row r="301" spans="1:25">
      <c r="A301" s="4">
        <v>293</v>
      </c>
      <c r="B301" t="s">
        <v>157</v>
      </c>
      <c r="C301" s="7">
        <v>26109</v>
      </c>
      <c r="D301" s="7">
        <v>26</v>
      </c>
      <c r="E301" s="7">
        <v>109</v>
      </c>
      <c r="F301" t="s">
        <v>159</v>
      </c>
      <c r="G301" s="4" t="s">
        <v>158</v>
      </c>
      <c r="H301" s="4" t="s">
        <v>32</v>
      </c>
      <c r="I301" s="4">
        <v>11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/>
      <c r="W301" s="5">
        <v>0</v>
      </c>
      <c r="X301" s="5">
        <f>SUM(Tabla5[[#This Row],[ENE]:[DIC]])</f>
        <v>0</v>
      </c>
      <c r="Y301" s="5">
        <f>Tabla5[[#This Row],[TOTAL]]-Tabla5[[#This Row],[comprobación]]</f>
        <v>0</v>
      </c>
    </row>
    <row r="302" spans="1:25">
      <c r="A302" s="4">
        <v>294</v>
      </c>
      <c r="B302" t="s">
        <v>157</v>
      </c>
      <c r="C302" s="4">
        <v>26103</v>
      </c>
      <c r="D302" s="4">
        <v>26</v>
      </c>
      <c r="E302" s="4">
        <v>103</v>
      </c>
      <c r="F302" t="s">
        <v>133</v>
      </c>
      <c r="G302" s="4" t="s">
        <v>158</v>
      </c>
      <c r="H302" s="4" t="s">
        <v>32</v>
      </c>
      <c r="I302" s="4">
        <v>11</v>
      </c>
      <c r="J302" s="5">
        <v>14300</v>
      </c>
      <c r="K302" s="5">
        <v>14014</v>
      </c>
      <c r="L302" s="5">
        <v>15387</v>
      </c>
      <c r="M302" s="5">
        <v>6525</v>
      </c>
      <c r="N302" s="5">
        <v>28614</v>
      </c>
      <c r="O302" s="5">
        <v>25993</v>
      </c>
      <c r="P302" s="5">
        <v>21614</v>
      </c>
      <c r="Q302" s="5">
        <v>25180</v>
      </c>
      <c r="R302" s="5">
        <v>12046</v>
      </c>
      <c r="S302" s="5">
        <v>13566</v>
      </c>
      <c r="T302" s="5">
        <v>0</v>
      </c>
      <c r="U302" s="5">
        <v>0</v>
      </c>
      <c r="V302" s="5"/>
      <c r="W302" s="5">
        <v>177239</v>
      </c>
      <c r="X302" s="5">
        <f>SUM(Tabla5[[#This Row],[ENE]:[DIC]])</f>
        <v>177239</v>
      </c>
      <c r="Y302" s="5">
        <f>Tabla5[[#This Row],[TOTAL]]-Tabla5[[#This Row],[comprobación]]</f>
        <v>0</v>
      </c>
    </row>
    <row r="303" spans="1:25">
      <c r="A303" s="4">
        <v>295</v>
      </c>
      <c r="B303" t="s">
        <v>157</v>
      </c>
      <c r="C303" s="4">
        <v>26104</v>
      </c>
      <c r="D303" s="4">
        <v>26</v>
      </c>
      <c r="E303" s="4">
        <v>104</v>
      </c>
      <c r="F303" t="s">
        <v>134</v>
      </c>
      <c r="G303" s="4" t="s">
        <v>158</v>
      </c>
      <c r="H303" s="4" t="s">
        <v>32</v>
      </c>
      <c r="I303" s="4">
        <v>11</v>
      </c>
      <c r="J303" s="5">
        <v>0</v>
      </c>
      <c r="K303" s="5">
        <v>1987</v>
      </c>
      <c r="L303" s="5">
        <v>0</v>
      </c>
      <c r="M303" s="5">
        <v>0</v>
      </c>
      <c r="N303" s="5">
        <v>0</v>
      </c>
      <c r="O303" s="5">
        <v>0</v>
      </c>
      <c r="P303" s="5">
        <v>3095</v>
      </c>
      <c r="Q303" s="5">
        <v>2678</v>
      </c>
      <c r="R303" s="5">
        <v>2129</v>
      </c>
      <c r="S303" s="5">
        <v>0</v>
      </c>
      <c r="T303" s="5">
        <v>4491</v>
      </c>
      <c r="U303" s="5">
        <v>4491</v>
      </c>
      <c r="V303" s="5"/>
      <c r="W303" s="5">
        <v>18871</v>
      </c>
      <c r="X303" s="5">
        <f>SUM(Tabla5[[#This Row],[ENE]:[DIC]])</f>
        <v>18871</v>
      </c>
      <c r="Y303" s="5">
        <f>Tabla5[[#This Row],[TOTAL]]-Tabla5[[#This Row],[comprobación]]</f>
        <v>0</v>
      </c>
    </row>
    <row r="304" spans="1:25">
      <c r="A304" s="4">
        <v>296</v>
      </c>
      <c r="B304" t="s">
        <v>157</v>
      </c>
      <c r="C304" s="4">
        <v>29101</v>
      </c>
      <c r="D304" s="4">
        <v>29</v>
      </c>
      <c r="E304" s="4">
        <v>101</v>
      </c>
      <c r="F304" t="s">
        <v>136</v>
      </c>
      <c r="G304" s="4" t="s">
        <v>158</v>
      </c>
      <c r="H304" s="4" t="s">
        <v>32</v>
      </c>
      <c r="I304" s="4">
        <v>11</v>
      </c>
      <c r="J304" s="5">
        <v>0</v>
      </c>
      <c r="K304" s="5">
        <v>31235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6237</v>
      </c>
      <c r="R304" s="5">
        <v>16040</v>
      </c>
      <c r="S304" s="5">
        <v>28974</v>
      </c>
      <c r="T304" s="5">
        <v>0</v>
      </c>
      <c r="U304" s="5">
        <v>0</v>
      </c>
      <c r="V304" s="5"/>
      <c r="W304" s="5">
        <v>82486</v>
      </c>
      <c r="X304" s="5">
        <f>SUM(Tabla5[[#This Row],[ENE]:[DIC]])</f>
        <v>82486</v>
      </c>
      <c r="Y304" s="5">
        <f>Tabla5[[#This Row],[TOTAL]]-Tabla5[[#This Row],[comprobación]]</f>
        <v>0</v>
      </c>
    </row>
    <row r="305" spans="1:25">
      <c r="A305" s="4">
        <v>297</v>
      </c>
      <c r="B305" t="s">
        <v>157</v>
      </c>
      <c r="C305" s="4">
        <v>29301</v>
      </c>
      <c r="D305" s="4">
        <v>29</v>
      </c>
      <c r="E305" s="4">
        <v>301</v>
      </c>
      <c r="F305" t="s">
        <v>95</v>
      </c>
      <c r="G305" s="4" t="s">
        <v>158</v>
      </c>
      <c r="H305" s="4" t="s">
        <v>32</v>
      </c>
      <c r="I305" s="4">
        <v>11</v>
      </c>
      <c r="J305" s="5">
        <v>0</v>
      </c>
      <c r="K305" s="5">
        <v>0</v>
      </c>
      <c r="L305" s="5">
        <v>0</v>
      </c>
      <c r="M305" s="5">
        <v>0</v>
      </c>
      <c r="N305" s="5">
        <v>32014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/>
      <c r="W305" s="5">
        <v>32014</v>
      </c>
      <c r="X305" s="5">
        <f>SUM(Tabla5[[#This Row],[ENE]:[DIC]])</f>
        <v>32014</v>
      </c>
      <c r="Y305" s="5">
        <f>Tabla5[[#This Row],[TOTAL]]-Tabla5[[#This Row],[comprobación]]</f>
        <v>0</v>
      </c>
    </row>
    <row r="306" spans="1:25">
      <c r="A306" s="4">
        <v>298</v>
      </c>
      <c r="B306" t="s">
        <v>157</v>
      </c>
      <c r="C306" s="4">
        <v>29401</v>
      </c>
      <c r="D306" s="4">
        <v>29</v>
      </c>
      <c r="E306" s="4">
        <v>401</v>
      </c>
      <c r="F306" t="s">
        <v>55</v>
      </c>
      <c r="G306" s="4" t="s">
        <v>158</v>
      </c>
      <c r="H306" s="4" t="s">
        <v>32</v>
      </c>
      <c r="I306" s="4">
        <v>11</v>
      </c>
      <c r="J306" s="5">
        <v>3335</v>
      </c>
      <c r="K306" s="5">
        <v>0</v>
      </c>
      <c r="L306" s="5">
        <v>0</v>
      </c>
      <c r="M306" s="5">
        <v>4188</v>
      </c>
      <c r="N306" s="5">
        <v>0</v>
      </c>
      <c r="O306" s="5">
        <v>4600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/>
      <c r="W306" s="5">
        <v>12123</v>
      </c>
      <c r="X306" s="5">
        <f>SUM(Tabla5[[#This Row],[ENE]:[DIC]])</f>
        <v>12123</v>
      </c>
      <c r="Y306" s="5">
        <f>Tabla5[[#This Row],[TOTAL]]-Tabla5[[#This Row],[comprobación]]</f>
        <v>0</v>
      </c>
    </row>
    <row r="307" spans="1:25">
      <c r="A307" s="4">
        <v>299</v>
      </c>
      <c r="B307" t="s">
        <v>157</v>
      </c>
      <c r="C307" s="4">
        <v>29601</v>
      </c>
      <c r="D307" s="4">
        <v>29</v>
      </c>
      <c r="E307" s="4">
        <v>601</v>
      </c>
      <c r="F307" t="s">
        <v>88</v>
      </c>
      <c r="G307" s="4" t="s">
        <v>158</v>
      </c>
      <c r="H307" s="4" t="s">
        <v>32</v>
      </c>
      <c r="I307" s="4">
        <v>11</v>
      </c>
      <c r="J307" s="5">
        <v>3584</v>
      </c>
      <c r="K307" s="5">
        <v>2151</v>
      </c>
      <c r="L307" s="5">
        <v>1063</v>
      </c>
      <c r="M307" s="5">
        <v>0</v>
      </c>
      <c r="N307" s="5">
        <v>2059</v>
      </c>
      <c r="O307" s="5">
        <v>841</v>
      </c>
      <c r="P307" s="5">
        <v>0</v>
      </c>
      <c r="Q307" s="5">
        <v>471</v>
      </c>
      <c r="R307" s="5">
        <v>34730</v>
      </c>
      <c r="S307" s="5">
        <v>1359</v>
      </c>
      <c r="T307" s="5">
        <v>0</v>
      </c>
      <c r="U307" s="5">
        <v>0</v>
      </c>
      <c r="V307" s="5"/>
      <c r="W307" s="5">
        <v>46258</v>
      </c>
      <c r="X307" s="5">
        <f>SUM(Tabla5[[#This Row],[ENE]:[DIC]])</f>
        <v>46258</v>
      </c>
      <c r="Y307" s="5">
        <f>Tabla5[[#This Row],[TOTAL]]-Tabla5[[#This Row],[comprobación]]</f>
        <v>0</v>
      </c>
    </row>
    <row r="308" spans="1:25">
      <c r="A308" s="4">
        <v>300</v>
      </c>
      <c r="B308" t="s">
        <v>157</v>
      </c>
      <c r="C308" s="4">
        <v>29602</v>
      </c>
      <c r="D308" s="4">
        <v>29</v>
      </c>
      <c r="E308" s="4">
        <v>602</v>
      </c>
      <c r="F308" t="s">
        <v>118</v>
      </c>
      <c r="G308" s="4" t="s">
        <v>158</v>
      </c>
      <c r="H308" s="4" t="s">
        <v>32</v>
      </c>
      <c r="I308" s="4">
        <v>11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7622</v>
      </c>
      <c r="R308" s="5">
        <v>0</v>
      </c>
      <c r="S308" s="5">
        <v>0</v>
      </c>
      <c r="T308" s="5">
        <v>0</v>
      </c>
      <c r="U308" s="5">
        <v>0</v>
      </c>
      <c r="V308" s="5"/>
      <c r="W308" s="5">
        <v>7622</v>
      </c>
      <c r="X308" s="5">
        <f>SUM(Tabla5[[#This Row],[ENE]:[DIC]])</f>
        <v>7622</v>
      </c>
      <c r="Y308" s="5">
        <f>Tabla5[[#This Row],[TOTAL]]-Tabla5[[#This Row],[comprobación]]</f>
        <v>0</v>
      </c>
    </row>
    <row r="309" spans="1:25">
      <c r="A309" s="4">
        <v>301</v>
      </c>
      <c r="B309" t="s">
        <v>157</v>
      </c>
      <c r="C309" s="4">
        <v>29901</v>
      </c>
      <c r="D309" s="4">
        <v>29</v>
      </c>
      <c r="E309" s="4">
        <v>901</v>
      </c>
      <c r="F309" t="s">
        <v>42</v>
      </c>
      <c r="G309" s="4" t="s">
        <v>158</v>
      </c>
      <c r="H309" s="4" t="s">
        <v>32</v>
      </c>
      <c r="I309" s="4">
        <v>11</v>
      </c>
      <c r="J309" s="5">
        <v>0</v>
      </c>
      <c r="K309" s="5">
        <v>13143</v>
      </c>
      <c r="L309" s="5">
        <v>0</v>
      </c>
      <c r="M309" s="5">
        <v>19943</v>
      </c>
      <c r="N309" s="5">
        <v>30172</v>
      </c>
      <c r="O309" s="5">
        <v>0</v>
      </c>
      <c r="P309" s="5">
        <v>48026</v>
      </c>
      <c r="Q309" s="5">
        <v>28362</v>
      </c>
      <c r="R309" s="5">
        <v>0</v>
      </c>
      <c r="S309" s="5">
        <v>3266</v>
      </c>
      <c r="T309" s="5">
        <v>237</v>
      </c>
      <c r="U309" s="5">
        <v>235</v>
      </c>
      <c r="V309" s="5"/>
      <c r="W309" s="5">
        <v>143384</v>
      </c>
      <c r="X309" s="5">
        <f>SUM(Tabla5[[#This Row],[ENE]:[DIC]])</f>
        <v>143384</v>
      </c>
      <c r="Y309" s="5">
        <f>Tabla5[[#This Row],[TOTAL]]-Tabla5[[#This Row],[comprobación]]</f>
        <v>0</v>
      </c>
    </row>
    <row r="310" spans="1:25">
      <c r="A310" s="4">
        <v>302</v>
      </c>
      <c r="B310" t="s">
        <v>157</v>
      </c>
      <c r="C310" s="4">
        <v>32602</v>
      </c>
      <c r="D310" s="4">
        <v>32</v>
      </c>
      <c r="E310" s="4">
        <v>602</v>
      </c>
      <c r="F310" t="s">
        <v>160</v>
      </c>
      <c r="G310" s="4" t="s">
        <v>158</v>
      </c>
      <c r="H310" s="4" t="s">
        <v>32</v>
      </c>
      <c r="I310" s="4">
        <v>11</v>
      </c>
      <c r="J310" s="5">
        <v>0</v>
      </c>
      <c r="K310" s="5">
        <v>5138</v>
      </c>
      <c r="L310" s="5">
        <v>4014</v>
      </c>
      <c r="M310" s="5">
        <v>1030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/>
      <c r="W310" s="5">
        <v>10182</v>
      </c>
      <c r="X310" s="5">
        <f>SUM(Tabla5[[#This Row],[ENE]:[DIC]])</f>
        <v>10182</v>
      </c>
      <c r="Y310" s="5">
        <f>Tabla5[[#This Row],[TOTAL]]-Tabla5[[#This Row],[comprobación]]</f>
        <v>0</v>
      </c>
    </row>
    <row r="311" spans="1:25">
      <c r="A311" s="4">
        <v>303</v>
      </c>
      <c r="B311" t="s">
        <v>157</v>
      </c>
      <c r="C311" s="4">
        <v>35102</v>
      </c>
      <c r="D311" s="4">
        <v>35</v>
      </c>
      <c r="E311" s="4">
        <v>102</v>
      </c>
      <c r="F311" t="s">
        <v>62</v>
      </c>
      <c r="G311" s="4" t="s">
        <v>158</v>
      </c>
      <c r="H311" s="4" t="s">
        <v>32</v>
      </c>
      <c r="I311" s="4">
        <v>11</v>
      </c>
      <c r="J311" s="5">
        <v>4719</v>
      </c>
      <c r="K311" s="5">
        <v>0</v>
      </c>
      <c r="L311" s="5">
        <v>358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/>
      <c r="W311" s="5">
        <v>5077</v>
      </c>
      <c r="X311" s="5">
        <f>SUM(Tabla5[[#This Row],[ENE]:[DIC]])</f>
        <v>5077</v>
      </c>
      <c r="Y311" s="5">
        <f>Tabla5[[#This Row],[TOTAL]]-Tabla5[[#This Row],[comprobación]]</f>
        <v>0</v>
      </c>
    </row>
    <row r="312" spans="1:25">
      <c r="A312" s="4">
        <v>304</v>
      </c>
      <c r="B312" t="s">
        <v>157</v>
      </c>
      <c r="C312" s="4">
        <v>35105</v>
      </c>
      <c r="D312" s="4">
        <v>35</v>
      </c>
      <c r="E312" s="4">
        <v>105</v>
      </c>
      <c r="F312" t="s">
        <v>161</v>
      </c>
      <c r="G312" s="4" t="s">
        <v>158</v>
      </c>
      <c r="H312" s="4" t="s">
        <v>32</v>
      </c>
      <c r="I312" s="4">
        <v>11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7169</v>
      </c>
      <c r="Q312" s="5">
        <v>8363</v>
      </c>
      <c r="R312" s="5">
        <v>0</v>
      </c>
      <c r="S312" s="5">
        <v>0</v>
      </c>
      <c r="T312" s="5">
        <v>0</v>
      </c>
      <c r="U312" s="5">
        <v>0</v>
      </c>
      <c r="V312" s="5"/>
      <c r="W312" s="5">
        <v>15532</v>
      </c>
      <c r="X312" s="5">
        <f>SUM(Tabla5[[#This Row],[ENE]:[DIC]])</f>
        <v>15532</v>
      </c>
      <c r="Y312" s="5">
        <f>Tabla5[[#This Row],[TOTAL]]-Tabla5[[#This Row],[comprobación]]</f>
        <v>0</v>
      </c>
    </row>
    <row r="313" spans="1:25">
      <c r="A313" s="4">
        <v>305</v>
      </c>
      <c r="B313" t="s">
        <v>157</v>
      </c>
      <c r="C313" s="4">
        <v>35203</v>
      </c>
      <c r="D313" s="4">
        <v>35</v>
      </c>
      <c r="E313" s="4">
        <v>203</v>
      </c>
      <c r="F313" t="s">
        <v>162</v>
      </c>
      <c r="G313" s="4" t="s">
        <v>158</v>
      </c>
      <c r="H313" s="4" t="s">
        <v>32</v>
      </c>
      <c r="I313" s="4">
        <v>11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/>
      <c r="W313" s="5">
        <v>0</v>
      </c>
      <c r="X313" s="5">
        <f>SUM(Tabla5[[#This Row],[ENE]:[DIC]])</f>
        <v>0</v>
      </c>
      <c r="Y313" s="5">
        <f>Tabla5[[#This Row],[TOTAL]]-Tabla5[[#This Row],[comprobación]]</f>
        <v>0</v>
      </c>
    </row>
    <row r="314" spans="1:25">
      <c r="A314" s="4">
        <v>306</v>
      </c>
      <c r="B314" t="s">
        <v>157</v>
      </c>
      <c r="C314" s="4">
        <v>35501</v>
      </c>
      <c r="D314" s="4">
        <v>35</v>
      </c>
      <c r="E314" s="4">
        <v>501</v>
      </c>
      <c r="F314" t="s">
        <v>63</v>
      </c>
      <c r="G314" s="4" t="s">
        <v>158</v>
      </c>
      <c r="H314" s="4" t="s">
        <v>32</v>
      </c>
      <c r="I314" s="4">
        <v>11</v>
      </c>
      <c r="J314" s="5">
        <v>15806</v>
      </c>
      <c r="K314" s="5">
        <v>46418</v>
      </c>
      <c r="L314" s="5">
        <v>22035</v>
      </c>
      <c r="M314" s="5">
        <v>48579</v>
      </c>
      <c r="N314" s="5">
        <v>44875</v>
      </c>
      <c r="O314" s="5">
        <v>37962</v>
      </c>
      <c r="P314" s="5">
        <v>80277</v>
      </c>
      <c r="Q314" s="5">
        <v>39542</v>
      </c>
      <c r="R314" s="5">
        <v>10484</v>
      </c>
      <c r="S314" s="5">
        <v>24895</v>
      </c>
      <c r="T314" s="5">
        <v>4377</v>
      </c>
      <c r="U314" s="5">
        <v>4378</v>
      </c>
      <c r="V314" s="5"/>
      <c r="W314" s="5">
        <v>379628</v>
      </c>
      <c r="X314" s="5">
        <f>SUM(Tabla5[[#This Row],[ENE]:[DIC]])</f>
        <v>379628</v>
      </c>
      <c r="Y314" s="5">
        <f>Tabla5[[#This Row],[TOTAL]]-Tabla5[[#This Row],[comprobación]]</f>
        <v>0</v>
      </c>
    </row>
    <row r="315" spans="1:25">
      <c r="A315" s="4">
        <v>307</v>
      </c>
      <c r="B315" t="s">
        <v>157</v>
      </c>
      <c r="C315" s="4">
        <v>35702</v>
      </c>
      <c r="D315" s="4">
        <v>35</v>
      </c>
      <c r="E315" s="4">
        <v>702</v>
      </c>
      <c r="F315" t="s">
        <v>143</v>
      </c>
      <c r="G315" s="4" t="s">
        <v>158</v>
      </c>
      <c r="H315" s="4" t="s">
        <v>32</v>
      </c>
      <c r="I315" s="4">
        <v>11</v>
      </c>
      <c r="J315" s="5">
        <v>0</v>
      </c>
      <c r="K315" s="5">
        <v>0</v>
      </c>
      <c r="L315" s="5">
        <v>0</v>
      </c>
      <c r="M315" s="5">
        <v>3465</v>
      </c>
      <c r="N315" s="5">
        <v>4540</v>
      </c>
      <c r="O315" s="5">
        <v>0</v>
      </c>
      <c r="P315" s="5">
        <v>0</v>
      </c>
      <c r="Q315" s="5">
        <v>0</v>
      </c>
      <c r="R315" s="5">
        <v>0</v>
      </c>
      <c r="S315" s="5">
        <v>1433</v>
      </c>
      <c r="T315" s="5">
        <v>0</v>
      </c>
      <c r="U315" s="5">
        <v>0</v>
      </c>
      <c r="V315" s="5"/>
      <c r="W315" s="5">
        <v>9438</v>
      </c>
      <c r="X315" s="5">
        <f>SUM(Tabla5[[#This Row],[ENE]:[DIC]])</f>
        <v>9438</v>
      </c>
      <c r="Y315" s="5">
        <f>Tabla5[[#This Row],[TOTAL]]-Tabla5[[#This Row],[comprobación]]</f>
        <v>0</v>
      </c>
    </row>
    <row r="316" spans="1:25">
      <c r="A316" s="4">
        <v>308</v>
      </c>
      <c r="B316" t="s">
        <v>157</v>
      </c>
      <c r="C316" s="4">
        <v>35901</v>
      </c>
      <c r="D316" s="4">
        <v>35</v>
      </c>
      <c r="E316" s="4">
        <v>901</v>
      </c>
      <c r="F316" t="s">
        <v>163</v>
      </c>
      <c r="G316" s="4" t="s">
        <v>158</v>
      </c>
      <c r="H316" s="4" t="s">
        <v>32</v>
      </c>
      <c r="I316" s="4">
        <v>11</v>
      </c>
      <c r="J316" s="5">
        <v>0</v>
      </c>
      <c r="K316" s="5">
        <v>0</v>
      </c>
      <c r="L316" s="5">
        <v>0</v>
      </c>
      <c r="M316" s="5">
        <v>33774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/>
      <c r="W316" s="5">
        <v>33774</v>
      </c>
      <c r="X316" s="5">
        <f>SUM(Tabla5[[#This Row],[ENE]:[DIC]])</f>
        <v>33774</v>
      </c>
      <c r="Y316" s="5">
        <f>Tabla5[[#This Row],[TOTAL]]-Tabla5[[#This Row],[comprobación]]</f>
        <v>0</v>
      </c>
    </row>
    <row r="317" spans="1:25">
      <c r="A317" s="4">
        <v>309</v>
      </c>
      <c r="B317" t="s">
        <v>157</v>
      </c>
      <c r="C317" s="4">
        <v>38103</v>
      </c>
      <c r="D317" s="4">
        <v>38</v>
      </c>
      <c r="E317" s="4">
        <v>103</v>
      </c>
      <c r="F317" t="s">
        <v>64</v>
      </c>
      <c r="G317" s="4" t="s">
        <v>158</v>
      </c>
      <c r="H317" s="4" t="s">
        <v>32</v>
      </c>
      <c r="I317" s="4">
        <v>11</v>
      </c>
      <c r="J317" s="5">
        <v>0</v>
      </c>
      <c r="K317" s="5">
        <v>906</v>
      </c>
      <c r="L317" s="5">
        <v>1401</v>
      </c>
      <c r="M317" s="5">
        <v>0</v>
      </c>
      <c r="N317" s="5">
        <v>0</v>
      </c>
      <c r="O317" s="5">
        <v>31239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/>
      <c r="W317" s="5">
        <v>33546</v>
      </c>
      <c r="X317" s="5">
        <f>SUM(Tabla5[[#This Row],[ENE]:[DIC]])</f>
        <v>33546</v>
      </c>
      <c r="Y317" s="5">
        <f>Tabla5[[#This Row],[TOTAL]]-Tabla5[[#This Row],[comprobación]]</f>
        <v>0</v>
      </c>
    </row>
    <row r="318" spans="1:25">
      <c r="A318" s="4">
        <v>310</v>
      </c>
      <c r="B318" t="s">
        <v>157</v>
      </c>
      <c r="C318" s="4">
        <v>39201</v>
      </c>
      <c r="D318" s="4">
        <v>39</v>
      </c>
      <c r="E318" s="4">
        <v>201</v>
      </c>
      <c r="F318" t="s">
        <v>149</v>
      </c>
      <c r="G318" s="4" t="s">
        <v>158</v>
      </c>
      <c r="H318" s="4" t="s">
        <v>32</v>
      </c>
      <c r="I318" s="4">
        <v>11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5746</v>
      </c>
      <c r="T318" s="5">
        <v>0</v>
      </c>
      <c r="U318" s="5">
        <v>0</v>
      </c>
      <c r="V318" s="5"/>
      <c r="W318" s="5">
        <v>5746</v>
      </c>
      <c r="X318" s="5">
        <f>SUM(Tabla5[[#This Row],[ENE]:[DIC]])</f>
        <v>5746</v>
      </c>
      <c r="Y318" s="5">
        <f>Tabla5[[#This Row],[TOTAL]]-Tabla5[[#This Row],[comprobación]]</f>
        <v>0</v>
      </c>
    </row>
    <row r="319" spans="1:25">
      <c r="A319" s="4">
        <v>311</v>
      </c>
      <c r="B319" t="s">
        <v>157</v>
      </c>
      <c r="C319" s="4">
        <v>44116</v>
      </c>
      <c r="D319" s="4">
        <v>44</v>
      </c>
      <c r="E319" s="4">
        <v>116</v>
      </c>
      <c r="F319" t="s">
        <v>103</v>
      </c>
      <c r="G319" s="4" t="s">
        <v>158</v>
      </c>
      <c r="H319" s="4" t="s">
        <v>32</v>
      </c>
      <c r="I319" s="4">
        <v>11</v>
      </c>
      <c r="J319" s="5">
        <v>13184</v>
      </c>
      <c r="K319" s="5">
        <v>13184</v>
      </c>
      <c r="L319" s="5">
        <v>13184</v>
      </c>
      <c r="M319" s="5">
        <v>8740</v>
      </c>
      <c r="N319" s="5">
        <v>13802</v>
      </c>
      <c r="O319" s="5">
        <v>14420</v>
      </c>
      <c r="P319" s="5">
        <v>14420</v>
      </c>
      <c r="Q319" s="5">
        <v>16480</v>
      </c>
      <c r="R319" s="5">
        <v>18540</v>
      </c>
      <c r="S319" s="5">
        <v>18540</v>
      </c>
      <c r="T319" s="5">
        <v>18540</v>
      </c>
      <c r="U319" s="5">
        <v>18539</v>
      </c>
      <c r="V319" s="5"/>
      <c r="W319" s="5">
        <v>181573</v>
      </c>
      <c r="X319" s="5">
        <f>SUM(Tabla5[[#This Row],[ENE]:[DIC]])</f>
        <v>181573</v>
      </c>
      <c r="Y319" s="5">
        <f>Tabla5[[#This Row],[TOTAL]]-Tabla5[[#This Row],[comprobación]]</f>
        <v>0</v>
      </c>
    </row>
    <row r="320" spans="1:25">
      <c r="A320" s="4">
        <v>312</v>
      </c>
      <c r="B320" t="s">
        <v>164</v>
      </c>
      <c r="C320" s="4">
        <v>35808</v>
      </c>
      <c r="D320" s="4">
        <v>35</v>
      </c>
      <c r="E320" s="4">
        <v>808</v>
      </c>
      <c r="F320" t="s">
        <v>165</v>
      </c>
      <c r="G320" s="4" t="s">
        <v>166</v>
      </c>
      <c r="H320" s="4" t="s">
        <v>32</v>
      </c>
      <c r="I320" s="4">
        <v>26</v>
      </c>
      <c r="J320" s="5">
        <v>457114</v>
      </c>
      <c r="K320" s="5">
        <v>457114</v>
      </c>
      <c r="L320" s="5">
        <v>457114</v>
      </c>
      <c r="M320" s="5">
        <v>457114</v>
      </c>
      <c r="N320" s="5">
        <v>457114</v>
      </c>
      <c r="O320" s="5">
        <v>457114</v>
      </c>
      <c r="P320" s="5">
        <v>457114</v>
      </c>
      <c r="Q320" s="5">
        <v>457114</v>
      </c>
      <c r="R320" s="5">
        <v>457114</v>
      </c>
      <c r="S320" s="5">
        <v>457114</v>
      </c>
      <c r="T320" s="5">
        <v>457114</v>
      </c>
      <c r="U320" s="5">
        <v>457115</v>
      </c>
      <c r="V320" s="5"/>
      <c r="W320" s="5">
        <v>5485369</v>
      </c>
      <c r="X320" s="5">
        <f>SUM(Tabla5[[#This Row],[ENE]:[DIC]])</f>
        <v>5485369</v>
      </c>
      <c r="Y320" s="5">
        <f>Tabla5[[#This Row],[TOTAL]]-Tabla5[[#This Row],[comprobación]]</f>
        <v>0</v>
      </c>
    </row>
    <row r="321" spans="1:25">
      <c r="A321" s="4">
        <v>313</v>
      </c>
      <c r="B321" t="s">
        <v>164</v>
      </c>
      <c r="C321" s="4">
        <v>35808</v>
      </c>
      <c r="D321" s="4">
        <v>35</v>
      </c>
      <c r="E321" s="4">
        <v>808</v>
      </c>
      <c r="F321" t="s">
        <v>165</v>
      </c>
      <c r="G321" s="4" t="s">
        <v>166</v>
      </c>
      <c r="H321" s="4" t="s">
        <v>32</v>
      </c>
      <c r="I321" s="4">
        <v>11</v>
      </c>
      <c r="J321" s="5">
        <v>194576</v>
      </c>
      <c r="K321" s="5">
        <v>417630</v>
      </c>
      <c r="L321" s="5">
        <v>0</v>
      </c>
      <c r="M321" s="5">
        <v>211884</v>
      </c>
      <c r="N321" s="5">
        <v>423767</v>
      </c>
      <c r="O321" s="5">
        <v>211884</v>
      </c>
      <c r="P321" s="5">
        <v>211884</v>
      </c>
      <c r="Q321" s="5">
        <v>211884</v>
      </c>
      <c r="R321" s="5">
        <v>207356</v>
      </c>
      <c r="S321" s="5">
        <v>211884</v>
      </c>
      <c r="T321" s="5">
        <v>0</v>
      </c>
      <c r="U321" s="5">
        <v>211882</v>
      </c>
      <c r="V321" s="5"/>
      <c r="W321" s="5">
        <v>2514631</v>
      </c>
      <c r="X321" s="5">
        <f>SUM(Tabla5[[#This Row],[ENE]:[DIC]])</f>
        <v>2514631</v>
      </c>
      <c r="Y321" s="5">
        <f>Tabla5[[#This Row],[TOTAL]]-Tabla5[[#This Row],[comprobación]]</f>
        <v>0</v>
      </c>
    </row>
    <row r="322" spans="1:25">
      <c r="A322" s="4">
        <v>314</v>
      </c>
      <c r="B322" t="s">
        <v>167</v>
      </c>
      <c r="C322" s="4">
        <v>11301</v>
      </c>
      <c r="D322" s="4">
        <v>11</v>
      </c>
      <c r="E322" s="4">
        <v>301</v>
      </c>
      <c r="F322" t="s">
        <v>36</v>
      </c>
      <c r="G322" s="4" t="s">
        <v>168</v>
      </c>
      <c r="H322" s="4" t="s">
        <v>32</v>
      </c>
      <c r="I322" s="4">
        <v>11</v>
      </c>
      <c r="J322" s="5">
        <v>137944</v>
      </c>
      <c r="K322" s="5">
        <v>137944</v>
      </c>
      <c r="L322" s="5">
        <v>137944</v>
      </c>
      <c r="M322" s="5">
        <v>137944</v>
      </c>
      <c r="N322" s="5">
        <v>137944</v>
      </c>
      <c r="O322" s="5">
        <v>137944</v>
      </c>
      <c r="P322" s="5">
        <v>137944</v>
      </c>
      <c r="Q322" s="5">
        <v>137944</v>
      </c>
      <c r="R322" s="5">
        <v>137944</v>
      </c>
      <c r="S322" s="5">
        <v>137944</v>
      </c>
      <c r="T322" s="5">
        <v>137944</v>
      </c>
      <c r="U322" s="6">
        <v>137951</v>
      </c>
      <c r="V322" s="5"/>
      <c r="W322" s="5">
        <v>1655335</v>
      </c>
      <c r="X322" s="5">
        <f>SUM(Tabla5[[#This Row],[ENE]:[DIC]])</f>
        <v>1655335</v>
      </c>
      <c r="Y322" s="5">
        <f>Tabla5[[#This Row],[TOTAL]]-Tabla5[[#This Row],[comprobación]]</f>
        <v>0</v>
      </c>
    </row>
    <row r="323" spans="1:25">
      <c r="A323" s="4">
        <v>315</v>
      </c>
      <c r="B323" t="s">
        <v>167</v>
      </c>
      <c r="C323" s="4">
        <v>12201</v>
      </c>
      <c r="D323" s="4">
        <v>12</v>
      </c>
      <c r="E323" s="4">
        <v>201</v>
      </c>
      <c r="F323" t="s">
        <v>47</v>
      </c>
      <c r="G323" s="4" t="s">
        <v>168</v>
      </c>
      <c r="H323" s="4" t="s">
        <v>32</v>
      </c>
      <c r="I323" s="4">
        <v>11</v>
      </c>
      <c r="J323" s="5">
        <v>3587</v>
      </c>
      <c r="K323" s="5">
        <v>4114</v>
      </c>
      <c r="L323" s="5">
        <v>7807</v>
      </c>
      <c r="M323" s="5">
        <v>1899</v>
      </c>
      <c r="N323" s="5">
        <v>2532</v>
      </c>
      <c r="O323" s="5">
        <v>3165</v>
      </c>
      <c r="P323" s="5">
        <v>2532</v>
      </c>
      <c r="Q323" s="5">
        <v>14350</v>
      </c>
      <c r="R323" s="5">
        <v>5644</v>
      </c>
      <c r="S323" s="5">
        <v>1319</v>
      </c>
      <c r="T323" s="5">
        <v>2110</v>
      </c>
      <c r="U323" s="5">
        <v>2110</v>
      </c>
      <c r="V323" s="5"/>
      <c r="W323" s="5">
        <v>51169</v>
      </c>
      <c r="X323" s="5">
        <f>SUM(Tabla5[[#This Row],[ENE]:[DIC]])</f>
        <v>51169</v>
      </c>
      <c r="Y323" s="5">
        <f>Tabla5[[#This Row],[TOTAL]]-Tabla5[[#This Row],[comprobación]]</f>
        <v>0</v>
      </c>
    </row>
    <row r="324" spans="1:25">
      <c r="A324" s="4">
        <v>316</v>
      </c>
      <c r="B324" t="s">
        <v>167</v>
      </c>
      <c r="C324" s="4">
        <v>13201</v>
      </c>
      <c r="D324" s="4">
        <v>13</v>
      </c>
      <c r="E324" s="4">
        <v>201</v>
      </c>
      <c r="F324" t="s">
        <v>33</v>
      </c>
      <c r="G324" s="4" t="s">
        <v>168</v>
      </c>
      <c r="H324" s="4" t="s">
        <v>32</v>
      </c>
      <c r="I324" s="4">
        <v>11</v>
      </c>
      <c r="J324" s="5">
        <v>0</v>
      </c>
      <c r="K324" s="5">
        <v>0</v>
      </c>
      <c r="L324" s="5">
        <v>53300</v>
      </c>
      <c r="M324" s="5">
        <v>0</v>
      </c>
      <c r="N324" s="5">
        <v>0</v>
      </c>
      <c r="O324" s="5">
        <v>10305</v>
      </c>
      <c r="P324" s="5">
        <v>8457</v>
      </c>
      <c r="Q324" s="5">
        <v>4228</v>
      </c>
      <c r="R324" s="5">
        <v>0</v>
      </c>
      <c r="S324" s="5">
        <v>24395</v>
      </c>
      <c r="T324" s="5">
        <v>0</v>
      </c>
      <c r="U324" s="5">
        <v>53300</v>
      </c>
      <c r="V324" s="5"/>
      <c r="W324" s="5">
        <v>153985</v>
      </c>
      <c r="X324" s="5">
        <f>SUM(Tabla5[[#This Row],[ENE]:[DIC]])</f>
        <v>153985</v>
      </c>
      <c r="Y324" s="5">
        <f>Tabla5[[#This Row],[TOTAL]]-Tabla5[[#This Row],[comprobación]]</f>
        <v>0</v>
      </c>
    </row>
    <row r="325" spans="1:25">
      <c r="A325" s="4">
        <v>317</v>
      </c>
      <c r="B325" t="s">
        <v>167</v>
      </c>
      <c r="C325" s="4">
        <v>13203</v>
      </c>
      <c r="D325" s="4">
        <v>13</v>
      </c>
      <c r="E325" s="4">
        <v>203</v>
      </c>
      <c r="F325" t="s">
        <v>34</v>
      </c>
      <c r="G325" s="4" t="s">
        <v>168</v>
      </c>
      <c r="H325" s="4" t="s">
        <v>32</v>
      </c>
      <c r="I325" s="4">
        <v>11</v>
      </c>
      <c r="J325" s="5">
        <v>-346</v>
      </c>
      <c r="K325" s="5">
        <v>0</v>
      </c>
      <c r="L325" s="5">
        <v>0</v>
      </c>
      <c r="M325" s="5">
        <v>4345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23202</v>
      </c>
      <c r="T325" s="5">
        <v>0</v>
      </c>
      <c r="U325" s="5">
        <v>185079</v>
      </c>
      <c r="V325" s="5"/>
      <c r="W325" s="5">
        <v>212280</v>
      </c>
      <c r="X325" s="5">
        <f>SUM(Tabla5[[#This Row],[ENE]:[DIC]])</f>
        <v>212280</v>
      </c>
      <c r="Y325" s="5">
        <f>Tabla5[[#This Row],[TOTAL]]-Tabla5[[#This Row],[comprobación]]</f>
        <v>0</v>
      </c>
    </row>
    <row r="326" spans="1:25">
      <c r="A326" s="4">
        <v>318</v>
      </c>
      <c r="B326" t="s">
        <v>167</v>
      </c>
      <c r="C326" s="4">
        <v>13401</v>
      </c>
      <c r="D326" s="4">
        <v>13</v>
      </c>
      <c r="E326" s="4">
        <v>401</v>
      </c>
      <c r="F326" t="s">
        <v>48</v>
      </c>
      <c r="G326" s="4" t="s">
        <v>168</v>
      </c>
      <c r="H326" s="4" t="s">
        <v>32</v>
      </c>
      <c r="I326" s="4">
        <v>11</v>
      </c>
      <c r="J326" s="5">
        <v>7068</v>
      </c>
      <c r="K326" s="5">
        <v>10550</v>
      </c>
      <c r="L326" s="5">
        <v>12027</v>
      </c>
      <c r="M326" s="5">
        <v>10444</v>
      </c>
      <c r="N326" s="5">
        <v>11288</v>
      </c>
      <c r="O326" s="5">
        <v>12185</v>
      </c>
      <c r="P326" s="5">
        <v>11921</v>
      </c>
      <c r="Q326" s="5">
        <v>11985</v>
      </c>
      <c r="R326" s="5">
        <v>1646</v>
      </c>
      <c r="S326" s="5">
        <v>9992</v>
      </c>
      <c r="T326" s="5">
        <v>3165</v>
      </c>
      <c r="U326" s="5">
        <v>3165</v>
      </c>
      <c r="V326" s="5"/>
      <c r="W326" s="5">
        <v>105436</v>
      </c>
      <c r="X326" s="5">
        <f>SUM(Tabla5[[#This Row],[ENE]:[DIC]])</f>
        <v>105436</v>
      </c>
      <c r="Y326" s="5">
        <f>Tabla5[[#This Row],[TOTAL]]-Tabla5[[#This Row],[comprobación]]</f>
        <v>0</v>
      </c>
    </row>
    <row r="327" spans="1:25">
      <c r="A327" s="4">
        <v>319</v>
      </c>
      <c r="B327" t="s">
        <v>167</v>
      </c>
      <c r="C327" s="4">
        <v>15202</v>
      </c>
      <c r="D327" s="4">
        <v>15</v>
      </c>
      <c r="E327" s="4">
        <v>202</v>
      </c>
      <c r="F327" t="s">
        <v>91</v>
      </c>
      <c r="G327" s="4" t="s">
        <v>168</v>
      </c>
      <c r="H327" s="4" t="s">
        <v>32</v>
      </c>
      <c r="I327" s="4">
        <v>11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16965</v>
      </c>
      <c r="Q327" s="5">
        <v>0</v>
      </c>
      <c r="R327" s="5">
        <v>5375</v>
      </c>
      <c r="S327" s="5">
        <v>0</v>
      </c>
      <c r="T327" s="5">
        <v>2660</v>
      </c>
      <c r="U327" s="5">
        <v>0</v>
      </c>
      <c r="V327" s="5"/>
      <c r="W327" s="5">
        <v>25000</v>
      </c>
      <c r="X327" s="5">
        <f>SUM(Tabla5[[#This Row],[ENE]:[DIC]])</f>
        <v>25000</v>
      </c>
      <c r="Y327" s="5">
        <f>Tabla5[[#This Row],[TOTAL]]-Tabla5[[#This Row],[comprobación]]</f>
        <v>0</v>
      </c>
    </row>
    <row r="328" spans="1:25">
      <c r="A328" s="4">
        <v>320</v>
      </c>
      <c r="B328" t="s">
        <v>167</v>
      </c>
      <c r="C328" s="4">
        <v>15401</v>
      </c>
      <c r="D328" s="4">
        <v>15</v>
      </c>
      <c r="E328" s="4">
        <v>401</v>
      </c>
      <c r="F328" t="s">
        <v>87</v>
      </c>
      <c r="G328" s="4" t="s">
        <v>168</v>
      </c>
      <c r="H328" s="4" t="s">
        <v>32</v>
      </c>
      <c r="I328" s="4">
        <v>11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/>
      <c r="W328" s="5">
        <v>0</v>
      </c>
      <c r="X328" s="5">
        <f>SUM(Tabla5[[#This Row],[ENE]:[DIC]])</f>
        <v>0</v>
      </c>
      <c r="Y328" s="5">
        <f>Tabla5[[#This Row],[TOTAL]]-Tabla5[[#This Row],[comprobación]]</f>
        <v>0</v>
      </c>
    </row>
    <row r="329" spans="1:25">
      <c r="A329" s="4">
        <v>321</v>
      </c>
      <c r="B329" t="s">
        <v>167</v>
      </c>
      <c r="C329" s="4">
        <v>15408</v>
      </c>
      <c r="D329" s="4">
        <v>15</v>
      </c>
      <c r="E329" s="4">
        <v>408</v>
      </c>
      <c r="F329" t="s">
        <v>38</v>
      </c>
      <c r="G329" s="4" t="s">
        <v>168</v>
      </c>
      <c r="H329" s="4" t="s">
        <v>32</v>
      </c>
      <c r="I329" s="4">
        <v>11</v>
      </c>
      <c r="J329" s="5">
        <v>21273</v>
      </c>
      <c r="K329" s="5">
        <v>21531</v>
      </c>
      <c r="L329" s="5">
        <v>23833</v>
      </c>
      <c r="M329" s="5">
        <v>21193</v>
      </c>
      <c r="N329" s="5">
        <v>20876</v>
      </c>
      <c r="O329" s="5">
        <v>22328</v>
      </c>
      <c r="P329" s="5">
        <v>50336</v>
      </c>
      <c r="Q329" s="5">
        <v>21213</v>
      </c>
      <c r="R329" s="5">
        <v>133914</v>
      </c>
      <c r="S329" s="5">
        <v>22582</v>
      </c>
      <c r="T329" s="5">
        <v>59358</v>
      </c>
      <c r="U329" s="5">
        <v>59359</v>
      </c>
      <c r="V329" s="5"/>
      <c r="W329" s="5">
        <v>477796</v>
      </c>
      <c r="X329" s="5">
        <f>SUM(Tabla5[[#This Row],[ENE]:[DIC]])</f>
        <v>477796</v>
      </c>
      <c r="Y329" s="5">
        <f>Tabla5[[#This Row],[TOTAL]]-Tabla5[[#This Row],[comprobación]]</f>
        <v>0</v>
      </c>
    </row>
    <row r="330" spans="1:25">
      <c r="A330" s="4">
        <v>322</v>
      </c>
      <c r="B330" t="s">
        <v>167</v>
      </c>
      <c r="C330" s="4">
        <v>21101</v>
      </c>
      <c r="D330" s="4">
        <v>21</v>
      </c>
      <c r="E330" s="4">
        <v>101</v>
      </c>
      <c r="F330" t="s">
        <v>39</v>
      </c>
      <c r="G330" s="4" t="s">
        <v>168</v>
      </c>
      <c r="H330" s="4" t="s">
        <v>32</v>
      </c>
      <c r="I330" s="4">
        <v>11</v>
      </c>
      <c r="J330" s="5">
        <v>606</v>
      </c>
      <c r="K330" s="5">
        <v>878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1208</v>
      </c>
      <c r="R330" s="5">
        <v>995</v>
      </c>
      <c r="S330" s="5">
        <v>1313</v>
      </c>
      <c r="T330" s="5">
        <v>0</v>
      </c>
      <c r="U330" s="5">
        <v>0</v>
      </c>
      <c r="V330" s="5"/>
      <c r="W330" s="5">
        <v>5000</v>
      </c>
      <c r="X330" s="5">
        <f>SUM(Tabla5[[#This Row],[ENE]:[DIC]])</f>
        <v>5000</v>
      </c>
      <c r="Y330" s="5">
        <f>Tabla5[[#This Row],[TOTAL]]-Tabla5[[#This Row],[comprobación]]</f>
        <v>0</v>
      </c>
    </row>
    <row r="331" spans="1:25">
      <c r="A331" s="4">
        <v>323</v>
      </c>
      <c r="B331" t="s">
        <v>167</v>
      </c>
      <c r="C331" s="4">
        <v>21201</v>
      </c>
      <c r="D331" s="4">
        <v>21</v>
      </c>
      <c r="E331" s="4">
        <v>201</v>
      </c>
      <c r="F331" t="s">
        <v>75</v>
      </c>
      <c r="G331" s="4" t="s">
        <v>168</v>
      </c>
      <c r="H331" s="4" t="s">
        <v>32</v>
      </c>
      <c r="I331" s="4">
        <v>11</v>
      </c>
      <c r="J331" s="5">
        <v>0</v>
      </c>
      <c r="K331" s="5">
        <v>0</v>
      </c>
      <c r="L331" s="5">
        <v>0</v>
      </c>
      <c r="M331" s="5">
        <v>573</v>
      </c>
      <c r="N331" s="5">
        <v>0</v>
      </c>
      <c r="O331" s="5">
        <v>0</v>
      </c>
      <c r="P331" s="5">
        <v>16159</v>
      </c>
      <c r="Q331" s="5">
        <v>0</v>
      </c>
      <c r="R331" s="5">
        <v>1010</v>
      </c>
      <c r="S331" s="5">
        <v>17653</v>
      </c>
      <c r="T331" s="5">
        <v>1625</v>
      </c>
      <c r="U331" s="5">
        <v>1625</v>
      </c>
      <c r="V331" s="5"/>
      <c r="W331" s="5">
        <v>38645</v>
      </c>
      <c r="X331" s="5">
        <f>SUM(Tabla5[[#This Row],[ENE]:[DIC]])</f>
        <v>38645</v>
      </c>
      <c r="Y331" s="5">
        <f>Tabla5[[#This Row],[TOTAL]]-Tabla5[[#This Row],[comprobación]]</f>
        <v>0</v>
      </c>
    </row>
    <row r="332" spans="1:25">
      <c r="A332" s="4">
        <v>324</v>
      </c>
      <c r="B332" t="s">
        <v>167</v>
      </c>
      <c r="C332" s="4">
        <v>21601</v>
      </c>
      <c r="D332" s="4">
        <v>21</v>
      </c>
      <c r="E332" s="4">
        <v>601</v>
      </c>
      <c r="F332" t="s">
        <v>116</v>
      </c>
      <c r="G332" s="4" t="s">
        <v>168</v>
      </c>
      <c r="H332" s="4" t="s">
        <v>32</v>
      </c>
      <c r="I332" s="4">
        <v>11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/>
      <c r="W332" s="5">
        <v>0</v>
      </c>
      <c r="X332" s="5">
        <f>SUM(Tabla5[[#This Row],[ENE]:[DIC]])</f>
        <v>0</v>
      </c>
      <c r="Y332" s="5">
        <f>Tabla5[[#This Row],[TOTAL]]-Tabla5[[#This Row],[comprobación]]</f>
        <v>0</v>
      </c>
    </row>
    <row r="333" spans="1:25">
      <c r="A333" s="4">
        <v>325</v>
      </c>
      <c r="B333" t="s">
        <v>167</v>
      </c>
      <c r="C333" s="4">
        <v>22103</v>
      </c>
      <c r="D333" s="4">
        <v>22</v>
      </c>
      <c r="E333" s="4">
        <v>103</v>
      </c>
      <c r="F333" t="s">
        <v>54</v>
      </c>
      <c r="G333" s="4" t="s">
        <v>168</v>
      </c>
      <c r="H333" s="4" t="s">
        <v>32</v>
      </c>
      <c r="I333" s="4">
        <v>11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/>
      <c r="W333" s="5">
        <v>0</v>
      </c>
      <c r="X333" s="5">
        <f>SUM(Tabla5[[#This Row],[ENE]:[DIC]])</f>
        <v>0</v>
      </c>
      <c r="Y333" s="5">
        <f>Tabla5[[#This Row],[TOTAL]]-Tabla5[[#This Row],[comprobación]]</f>
        <v>0</v>
      </c>
    </row>
    <row r="334" spans="1:25">
      <c r="A334" s="4">
        <v>326</v>
      </c>
      <c r="B334" t="s">
        <v>167</v>
      </c>
      <c r="C334" s="4">
        <v>24601</v>
      </c>
      <c r="D334" s="4">
        <v>24</v>
      </c>
      <c r="E334" s="4">
        <v>601</v>
      </c>
      <c r="F334" t="s">
        <v>130</v>
      </c>
      <c r="G334" s="4" t="s">
        <v>168</v>
      </c>
      <c r="H334" s="4" t="s">
        <v>32</v>
      </c>
      <c r="I334" s="4">
        <v>11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/>
      <c r="W334" s="5">
        <v>0</v>
      </c>
      <c r="X334" s="5">
        <f>SUM(Tabla5[[#This Row],[ENE]:[DIC]])</f>
        <v>0</v>
      </c>
      <c r="Y334" s="5">
        <f>Tabla5[[#This Row],[TOTAL]]-Tabla5[[#This Row],[comprobación]]</f>
        <v>0</v>
      </c>
    </row>
    <row r="335" spans="1:25">
      <c r="A335" s="4">
        <v>327</v>
      </c>
      <c r="B335" t="s">
        <v>167</v>
      </c>
      <c r="C335" s="4">
        <v>24902</v>
      </c>
      <c r="D335" s="4">
        <v>24</v>
      </c>
      <c r="E335" s="4">
        <v>902</v>
      </c>
      <c r="F335" t="s">
        <v>132</v>
      </c>
      <c r="G335" s="4" t="s">
        <v>168</v>
      </c>
      <c r="H335" s="4" t="s">
        <v>32</v>
      </c>
      <c r="I335" s="4">
        <v>11</v>
      </c>
      <c r="J335" s="5">
        <v>0</v>
      </c>
      <c r="K335" s="5">
        <v>0</v>
      </c>
      <c r="L335" s="5">
        <v>555</v>
      </c>
      <c r="M335" s="5">
        <v>3407</v>
      </c>
      <c r="N335" s="5">
        <v>9640</v>
      </c>
      <c r="O335" s="5">
        <v>3771</v>
      </c>
      <c r="P335" s="5">
        <v>4156</v>
      </c>
      <c r="Q335" s="5">
        <v>0</v>
      </c>
      <c r="R335" s="5">
        <v>0</v>
      </c>
      <c r="S335" s="5">
        <v>0</v>
      </c>
      <c r="T335" s="5">
        <v>1350</v>
      </c>
      <c r="U335" s="5">
        <v>0</v>
      </c>
      <c r="V335" s="5"/>
      <c r="W335" s="5">
        <v>22879</v>
      </c>
      <c r="X335" s="5">
        <f>SUM(Tabla5[[#This Row],[ENE]:[DIC]])</f>
        <v>22879</v>
      </c>
      <c r="Y335" s="5">
        <f>Tabla5[[#This Row],[TOTAL]]-Tabla5[[#This Row],[comprobación]]</f>
        <v>0</v>
      </c>
    </row>
    <row r="336" spans="1:25">
      <c r="A336" s="4">
        <v>328</v>
      </c>
      <c r="B336" t="s">
        <v>167</v>
      </c>
      <c r="C336" s="4">
        <v>26101</v>
      </c>
      <c r="D336" s="4">
        <v>26</v>
      </c>
      <c r="E336" s="4">
        <v>101</v>
      </c>
      <c r="F336" t="s">
        <v>41</v>
      </c>
      <c r="G336" s="4" t="s">
        <v>168</v>
      </c>
      <c r="H336" s="4" t="s">
        <v>32</v>
      </c>
      <c r="I336" s="4">
        <v>11</v>
      </c>
      <c r="J336" s="5">
        <v>8002</v>
      </c>
      <c r="K336" s="5">
        <v>8824</v>
      </c>
      <c r="L336" s="5">
        <v>3032</v>
      </c>
      <c r="M336" s="5">
        <v>11219</v>
      </c>
      <c r="N336" s="5">
        <v>5220</v>
      </c>
      <c r="O336" s="5">
        <v>13154</v>
      </c>
      <c r="P336" s="5">
        <v>12025</v>
      </c>
      <c r="Q336" s="5">
        <v>9695</v>
      </c>
      <c r="R336" s="5">
        <v>11989</v>
      </c>
      <c r="S336" s="5">
        <v>14740</v>
      </c>
      <c r="T336" s="5">
        <v>5392</v>
      </c>
      <c r="U336" s="5">
        <v>5391</v>
      </c>
      <c r="V336" s="5"/>
      <c r="W336" s="5">
        <v>108683</v>
      </c>
      <c r="X336" s="5">
        <f>SUM(Tabla5[[#This Row],[ENE]:[DIC]])</f>
        <v>108683</v>
      </c>
      <c r="Y336" s="5">
        <f>Tabla5[[#This Row],[TOTAL]]-Tabla5[[#This Row],[comprobación]]</f>
        <v>0</v>
      </c>
    </row>
    <row r="337" spans="1:25">
      <c r="A337" s="4">
        <v>329</v>
      </c>
      <c r="B337" t="s">
        <v>167</v>
      </c>
      <c r="C337" s="4">
        <v>29301</v>
      </c>
      <c r="D337" s="4">
        <v>29</v>
      </c>
      <c r="E337" s="4">
        <v>301</v>
      </c>
      <c r="F337" t="s">
        <v>95</v>
      </c>
      <c r="G337" s="4" t="s">
        <v>168</v>
      </c>
      <c r="H337" s="4" t="s">
        <v>32</v>
      </c>
      <c r="I337" s="4">
        <v>11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/>
      <c r="W337" s="5">
        <v>0</v>
      </c>
      <c r="X337" s="5">
        <f>SUM(Tabla5[[#This Row],[ENE]:[DIC]])</f>
        <v>0</v>
      </c>
      <c r="Y337" s="5">
        <f>Tabla5[[#This Row],[TOTAL]]-Tabla5[[#This Row],[comprobación]]</f>
        <v>0</v>
      </c>
    </row>
    <row r="338" spans="1:25">
      <c r="A338" s="4">
        <v>330</v>
      </c>
      <c r="B338" t="s">
        <v>167</v>
      </c>
      <c r="C338" s="4">
        <v>29401</v>
      </c>
      <c r="D338" s="4">
        <v>29</v>
      </c>
      <c r="E338" s="4">
        <v>401</v>
      </c>
      <c r="F338" t="s">
        <v>55</v>
      </c>
      <c r="G338" s="4" t="s">
        <v>168</v>
      </c>
      <c r="H338" s="4" t="s">
        <v>32</v>
      </c>
      <c r="I338" s="4">
        <v>11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/>
      <c r="W338" s="5">
        <v>0</v>
      </c>
      <c r="X338" s="5">
        <f>SUM(Tabla5[[#This Row],[ENE]:[DIC]])</f>
        <v>0</v>
      </c>
      <c r="Y338" s="5">
        <f>Tabla5[[#This Row],[TOTAL]]-Tabla5[[#This Row],[comprobación]]</f>
        <v>0</v>
      </c>
    </row>
    <row r="339" spans="1:25">
      <c r="A339" s="4">
        <v>331</v>
      </c>
      <c r="B339" t="s">
        <v>167</v>
      </c>
      <c r="C339" s="4">
        <v>29901</v>
      </c>
      <c r="D339" s="4">
        <v>29</v>
      </c>
      <c r="E339" s="4">
        <v>901</v>
      </c>
      <c r="F339" t="s">
        <v>42</v>
      </c>
      <c r="G339" s="4" t="s">
        <v>168</v>
      </c>
      <c r="H339" s="4" t="s">
        <v>32</v>
      </c>
      <c r="I339" s="4">
        <v>11</v>
      </c>
      <c r="J339" s="5">
        <v>630</v>
      </c>
      <c r="K339" s="5">
        <v>0</v>
      </c>
      <c r="L339" s="5">
        <v>7542</v>
      </c>
      <c r="M339" s="5">
        <v>954</v>
      </c>
      <c r="N339" s="5">
        <v>4532</v>
      </c>
      <c r="O339" s="5">
        <v>4927</v>
      </c>
      <c r="P339" s="5">
        <v>2349</v>
      </c>
      <c r="Q339" s="5">
        <v>0</v>
      </c>
      <c r="R339" s="5">
        <v>0</v>
      </c>
      <c r="S339" s="5">
        <v>555</v>
      </c>
      <c r="T339" s="5">
        <v>782</v>
      </c>
      <c r="U339" s="5">
        <v>782</v>
      </c>
      <c r="V339" s="5"/>
      <c r="W339" s="5">
        <v>23053</v>
      </c>
      <c r="X339" s="5">
        <f>SUM(Tabla5[[#This Row],[ENE]:[DIC]])</f>
        <v>23053</v>
      </c>
      <c r="Y339" s="5">
        <f>Tabla5[[#This Row],[TOTAL]]-Tabla5[[#This Row],[comprobación]]</f>
        <v>0</v>
      </c>
    </row>
    <row r="340" spans="1:25">
      <c r="A340" s="4">
        <v>332</v>
      </c>
      <c r="B340" t="s">
        <v>167</v>
      </c>
      <c r="C340" s="4">
        <v>32202</v>
      </c>
      <c r="D340" s="4">
        <v>32</v>
      </c>
      <c r="E340" s="4">
        <v>202</v>
      </c>
      <c r="F340" t="s">
        <v>169</v>
      </c>
      <c r="G340" s="4" t="s">
        <v>168</v>
      </c>
      <c r="H340" s="4" t="s">
        <v>32</v>
      </c>
      <c r="I340" s="4">
        <v>11</v>
      </c>
      <c r="J340" s="5">
        <v>0</v>
      </c>
      <c r="K340" s="5">
        <v>92700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/>
      <c r="W340" s="5">
        <v>92700</v>
      </c>
      <c r="X340" s="5">
        <f>SUM(Tabla5[[#This Row],[ENE]:[DIC]])</f>
        <v>92700</v>
      </c>
      <c r="Y340" s="5">
        <f>Tabla5[[#This Row],[TOTAL]]-Tabla5[[#This Row],[comprobación]]</f>
        <v>0</v>
      </c>
    </row>
    <row r="341" spans="1:25">
      <c r="A341" s="4">
        <v>333</v>
      </c>
      <c r="B341" t="s">
        <v>167</v>
      </c>
      <c r="C341" s="4">
        <v>32602</v>
      </c>
      <c r="D341" s="4">
        <v>32</v>
      </c>
      <c r="E341" s="4">
        <v>602</v>
      </c>
      <c r="F341" t="s">
        <v>160</v>
      </c>
      <c r="G341" s="4" t="s">
        <v>168</v>
      </c>
      <c r="H341" s="4" t="s">
        <v>32</v>
      </c>
      <c r="I341" s="4">
        <v>11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/>
      <c r="W341" s="5">
        <v>0</v>
      </c>
      <c r="X341" s="5">
        <f>SUM(Tabla5[[#This Row],[ENE]:[DIC]])</f>
        <v>0</v>
      </c>
      <c r="Y341" s="5">
        <f>Tabla5[[#This Row],[TOTAL]]-Tabla5[[#This Row],[comprobación]]</f>
        <v>0</v>
      </c>
    </row>
    <row r="342" spans="1:25">
      <c r="A342" s="4">
        <v>334</v>
      </c>
      <c r="B342" t="s">
        <v>167</v>
      </c>
      <c r="C342" s="4">
        <v>35102</v>
      </c>
      <c r="D342" s="4">
        <v>35</v>
      </c>
      <c r="E342" s="4">
        <v>102</v>
      </c>
      <c r="F342" t="s">
        <v>62</v>
      </c>
      <c r="G342" s="4" t="s">
        <v>168</v>
      </c>
      <c r="H342" s="4" t="s">
        <v>32</v>
      </c>
      <c r="I342" s="4">
        <v>11</v>
      </c>
      <c r="J342" s="5">
        <v>0</v>
      </c>
      <c r="K342" s="5">
        <v>0</v>
      </c>
      <c r="L342" s="5">
        <v>0</v>
      </c>
      <c r="M342" s="5">
        <v>37259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1912</v>
      </c>
      <c r="T342" s="5">
        <v>0</v>
      </c>
      <c r="U342" s="5">
        <v>0</v>
      </c>
      <c r="V342" s="5"/>
      <c r="W342" s="5">
        <v>39171</v>
      </c>
      <c r="X342" s="5">
        <f>SUM(Tabla5[[#This Row],[ENE]:[DIC]])</f>
        <v>39171</v>
      </c>
      <c r="Y342" s="5">
        <f>Tabla5[[#This Row],[TOTAL]]-Tabla5[[#This Row],[comprobación]]</f>
        <v>0</v>
      </c>
    </row>
    <row r="343" spans="1:25">
      <c r="A343" s="4">
        <v>335</v>
      </c>
      <c r="B343" t="s">
        <v>167</v>
      </c>
      <c r="C343" s="4">
        <v>35202</v>
      </c>
      <c r="D343" s="4">
        <v>35</v>
      </c>
      <c r="E343" s="4">
        <v>202</v>
      </c>
      <c r="F343" t="s">
        <v>107</v>
      </c>
      <c r="G343" s="4" t="s">
        <v>168</v>
      </c>
      <c r="H343" s="4" t="s">
        <v>32</v>
      </c>
      <c r="I343" s="4">
        <v>11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/>
      <c r="W343" s="5">
        <v>0</v>
      </c>
      <c r="X343" s="5">
        <f>SUM(Tabla5[[#This Row],[ENE]:[DIC]])</f>
        <v>0</v>
      </c>
      <c r="Y343" s="5">
        <f>Tabla5[[#This Row],[TOTAL]]-Tabla5[[#This Row],[comprobación]]</f>
        <v>0</v>
      </c>
    </row>
    <row r="344" spans="1:25">
      <c r="A344" s="4">
        <v>336</v>
      </c>
      <c r="B344" t="s">
        <v>167</v>
      </c>
      <c r="C344" s="4">
        <v>35501</v>
      </c>
      <c r="D344" s="4">
        <v>35</v>
      </c>
      <c r="E344" s="4">
        <v>501</v>
      </c>
      <c r="F344" t="s">
        <v>63</v>
      </c>
      <c r="G344" s="4" t="s">
        <v>168</v>
      </c>
      <c r="H344" s="4" t="s">
        <v>32</v>
      </c>
      <c r="I344" s="4">
        <v>11</v>
      </c>
      <c r="J344" s="5">
        <v>4184</v>
      </c>
      <c r="K344" s="5">
        <v>0</v>
      </c>
      <c r="L344" s="5">
        <v>0</v>
      </c>
      <c r="M344" s="5">
        <v>0</v>
      </c>
      <c r="N344" s="5">
        <v>2389</v>
      </c>
      <c r="O344" s="5">
        <v>0</v>
      </c>
      <c r="P344" s="5">
        <v>956</v>
      </c>
      <c r="Q344" s="5">
        <v>0</v>
      </c>
      <c r="R344" s="5">
        <v>0</v>
      </c>
      <c r="S344" s="5">
        <v>1927</v>
      </c>
      <c r="T344" s="5">
        <v>0</v>
      </c>
      <c r="U344" s="5">
        <v>0</v>
      </c>
      <c r="V344" s="5"/>
      <c r="W344" s="5">
        <v>9456</v>
      </c>
      <c r="X344" s="5">
        <f>SUM(Tabla5[[#This Row],[ENE]:[DIC]])</f>
        <v>9456</v>
      </c>
      <c r="Y344" s="5">
        <f>Tabla5[[#This Row],[TOTAL]]-Tabla5[[#This Row],[comprobación]]</f>
        <v>0</v>
      </c>
    </row>
    <row r="345" spans="1:25">
      <c r="A345" s="4">
        <v>337</v>
      </c>
      <c r="B345" t="s">
        <v>167</v>
      </c>
      <c r="C345" s="4">
        <v>38101</v>
      </c>
      <c r="D345" s="4">
        <v>38</v>
      </c>
      <c r="E345" s="4">
        <v>101</v>
      </c>
      <c r="F345" t="s">
        <v>43</v>
      </c>
      <c r="G345" s="4" t="s">
        <v>168</v>
      </c>
      <c r="H345" s="4" t="s">
        <v>32</v>
      </c>
      <c r="I345" s="4">
        <v>11</v>
      </c>
      <c r="J345" s="5">
        <v>0</v>
      </c>
      <c r="K345" s="5">
        <v>0</v>
      </c>
      <c r="L345" s="5">
        <v>1310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18977</v>
      </c>
      <c r="T345" s="5">
        <v>0</v>
      </c>
      <c r="U345" s="5">
        <v>0</v>
      </c>
      <c r="V345" s="5"/>
      <c r="W345" s="5">
        <v>20287</v>
      </c>
      <c r="X345" s="5">
        <f>SUM(Tabla5[[#This Row],[ENE]:[DIC]])</f>
        <v>20287</v>
      </c>
      <c r="Y345" s="5">
        <f>Tabla5[[#This Row],[TOTAL]]-Tabla5[[#This Row],[comprobación]]</f>
        <v>0</v>
      </c>
    </row>
    <row r="346" spans="1:25">
      <c r="A346" s="4">
        <v>338</v>
      </c>
      <c r="B346" t="s">
        <v>167</v>
      </c>
      <c r="C346" s="4">
        <v>38102</v>
      </c>
      <c r="D346" s="4">
        <v>38</v>
      </c>
      <c r="E346" s="4">
        <v>102</v>
      </c>
      <c r="F346" t="s">
        <v>78</v>
      </c>
      <c r="G346" s="4" t="s">
        <v>168</v>
      </c>
      <c r="H346" s="4" t="s">
        <v>32</v>
      </c>
      <c r="I346" s="4">
        <v>11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77431</v>
      </c>
      <c r="S346" s="5">
        <v>222569</v>
      </c>
      <c r="T346" s="5">
        <v>0</v>
      </c>
      <c r="U346" s="5">
        <v>0</v>
      </c>
      <c r="V346" s="5"/>
      <c r="W346" s="5">
        <v>300000</v>
      </c>
      <c r="X346" s="5">
        <f>SUM(Tabla5[[#This Row],[ENE]:[DIC]])</f>
        <v>300000</v>
      </c>
      <c r="Y346" s="5">
        <f>Tabla5[[#This Row],[TOTAL]]-Tabla5[[#This Row],[comprobación]]</f>
        <v>0</v>
      </c>
    </row>
    <row r="347" spans="1:25">
      <c r="A347" s="4">
        <v>339</v>
      </c>
      <c r="B347" t="s">
        <v>167</v>
      </c>
      <c r="C347" s="4">
        <v>38103</v>
      </c>
      <c r="D347" s="4">
        <v>38</v>
      </c>
      <c r="E347" s="4">
        <v>103</v>
      </c>
      <c r="F347" t="s">
        <v>64</v>
      </c>
      <c r="G347" s="4" t="s">
        <v>168</v>
      </c>
      <c r="H347" s="4" t="s">
        <v>32</v>
      </c>
      <c r="I347" s="4">
        <v>11</v>
      </c>
      <c r="J347" s="5">
        <v>0</v>
      </c>
      <c r="K347" s="5">
        <v>1266</v>
      </c>
      <c r="L347" s="5">
        <v>50980</v>
      </c>
      <c r="M347" s="5">
        <v>2359</v>
      </c>
      <c r="N347" s="5">
        <v>956</v>
      </c>
      <c r="O347" s="5">
        <v>4532</v>
      </c>
      <c r="P347" s="5">
        <v>0</v>
      </c>
      <c r="Q347" s="5">
        <v>18517</v>
      </c>
      <c r="R347" s="5">
        <v>41830</v>
      </c>
      <c r="S347" s="5">
        <v>3823</v>
      </c>
      <c r="T347" s="5">
        <v>895</v>
      </c>
      <c r="U347" s="5">
        <v>896</v>
      </c>
      <c r="V347" s="5"/>
      <c r="W347" s="5">
        <v>126054</v>
      </c>
      <c r="X347" s="5">
        <f>SUM(Tabla5[[#This Row],[ENE]:[DIC]])</f>
        <v>126054</v>
      </c>
      <c r="Y347" s="5">
        <f>Tabla5[[#This Row],[TOTAL]]-Tabla5[[#This Row],[comprobación]]</f>
        <v>0</v>
      </c>
    </row>
    <row r="348" spans="1:25">
      <c r="A348" s="4">
        <v>340</v>
      </c>
      <c r="B348" t="s">
        <v>167</v>
      </c>
      <c r="C348" s="4">
        <v>38201</v>
      </c>
      <c r="D348" s="4">
        <v>38</v>
      </c>
      <c r="E348" s="4">
        <v>201</v>
      </c>
      <c r="F348" t="s">
        <v>170</v>
      </c>
      <c r="G348" s="4" t="s">
        <v>168</v>
      </c>
      <c r="H348" s="4" t="s">
        <v>32</v>
      </c>
      <c r="I348" s="4">
        <v>11</v>
      </c>
      <c r="J348" s="5">
        <v>0</v>
      </c>
      <c r="K348" s="5">
        <v>25000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/>
      <c r="W348" s="5">
        <v>25000</v>
      </c>
      <c r="X348" s="5">
        <f>SUM(Tabla5[[#This Row],[ENE]:[DIC]])</f>
        <v>25000</v>
      </c>
      <c r="Y348" s="5">
        <f>Tabla5[[#This Row],[TOTAL]]-Tabla5[[#This Row],[comprobación]]</f>
        <v>0</v>
      </c>
    </row>
    <row r="349" spans="1:25">
      <c r="A349" s="4">
        <v>341</v>
      </c>
      <c r="B349" t="s">
        <v>167</v>
      </c>
      <c r="C349" s="4">
        <v>38203</v>
      </c>
      <c r="D349" s="4">
        <v>38</v>
      </c>
      <c r="E349" s="4">
        <v>203</v>
      </c>
      <c r="F349" t="s">
        <v>171</v>
      </c>
      <c r="G349" s="4" t="s">
        <v>168</v>
      </c>
      <c r="H349" s="4" t="s">
        <v>32</v>
      </c>
      <c r="I349" s="4">
        <v>11</v>
      </c>
      <c r="J349" s="5">
        <v>0</v>
      </c>
      <c r="K349" s="5">
        <v>0</v>
      </c>
      <c r="L349" s="5">
        <v>0</v>
      </c>
      <c r="M349" s="5">
        <v>35423</v>
      </c>
      <c r="N349" s="5">
        <v>153933</v>
      </c>
      <c r="O349" s="5">
        <v>10644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/>
      <c r="W349" s="5">
        <v>200000</v>
      </c>
      <c r="X349" s="5">
        <f>SUM(Tabla5[[#This Row],[ENE]:[DIC]])</f>
        <v>200000</v>
      </c>
      <c r="Y349" s="5">
        <f>Tabla5[[#This Row],[TOTAL]]-Tabla5[[#This Row],[comprobación]]</f>
        <v>0</v>
      </c>
    </row>
    <row r="350" spans="1:25">
      <c r="A350" s="4">
        <v>342</v>
      </c>
      <c r="B350" t="s">
        <v>167</v>
      </c>
      <c r="C350" s="4">
        <v>38205</v>
      </c>
      <c r="D350" s="4">
        <v>38</v>
      </c>
      <c r="E350" s="4">
        <v>205</v>
      </c>
      <c r="F350" t="s">
        <v>172</v>
      </c>
      <c r="G350" s="4" t="s">
        <v>168</v>
      </c>
      <c r="H350" s="4" t="s">
        <v>32</v>
      </c>
      <c r="I350" s="4">
        <v>11</v>
      </c>
      <c r="J350" s="5">
        <v>30887</v>
      </c>
      <c r="K350" s="5">
        <v>-101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219214</v>
      </c>
      <c r="V350" s="5"/>
      <c r="W350" s="5">
        <v>250000</v>
      </c>
      <c r="X350" s="5">
        <f>SUM(Tabla5[[#This Row],[ENE]:[DIC]])</f>
        <v>250000</v>
      </c>
      <c r="Y350" s="5">
        <f>Tabla5[[#This Row],[TOTAL]]-Tabla5[[#This Row],[comprobación]]</f>
        <v>0</v>
      </c>
    </row>
    <row r="351" spans="1:25">
      <c r="A351" s="4">
        <v>343</v>
      </c>
      <c r="B351" t="s">
        <v>167</v>
      </c>
      <c r="C351" s="4">
        <v>38212</v>
      </c>
      <c r="D351" s="4">
        <v>38</v>
      </c>
      <c r="E351" s="4">
        <v>212</v>
      </c>
      <c r="F351" t="s">
        <v>173</v>
      </c>
      <c r="G351" s="4" t="s">
        <v>168</v>
      </c>
      <c r="H351" s="4" t="s">
        <v>32</v>
      </c>
      <c r="I351" s="4">
        <v>11</v>
      </c>
      <c r="J351" s="5">
        <v>0</v>
      </c>
      <c r="K351" s="5">
        <v>4638</v>
      </c>
      <c r="L351" s="5">
        <v>0</v>
      </c>
      <c r="M351" s="5">
        <v>2987</v>
      </c>
      <c r="N351" s="5">
        <v>0</v>
      </c>
      <c r="O351" s="5">
        <v>0</v>
      </c>
      <c r="P351" s="5">
        <v>0</v>
      </c>
      <c r="Q351" s="5">
        <v>0</v>
      </c>
      <c r="R351" s="5">
        <v>1195</v>
      </c>
      <c r="S351" s="5">
        <v>0</v>
      </c>
      <c r="T351" s="5">
        <v>7168</v>
      </c>
      <c r="U351" s="5">
        <v>0</v>
      </c>
      <c r="V351" s="5"/>
      <c r="W351" s="5">
        <v>15988</v>
      </c>
      <c r="X351" s="5">
        <f>SUM(Tabla5[[#This Row],[ENE]:[DIC]])</f>
        <v>15988</v>
      </c>
      <c r="Y351" s="5">
        <f>Tabla5[[#This Row],[TOTAL]]-Tabla5[[#This Row],[comprobación]]</f>
        <v>0</v>
      </c>
    </row>
    <row r="352" spans="1:25">
      <c r="A352" s="4">
        <v>344</v>
      </c>
      <c r="B352" t="s">
        <v>167</v>
      </c>
      <c r="C352" s="4">
        <v>38207</v>
      </c>
      <c r="D352" s="4">
        <v>38</v>
      </c>
      <c r="E352" s="4">
        <v>207</v>
      </c>
      <c r="F352" t="s">
        <v>174</v>
      </c>
      <c r="G352" s="4" t="s">
        <v>168</v>
      </c>
      <c r="H352" s="4" t="s">
        <v>32</v>
      </c>
      <c r="I352" s="4">
        <v>11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60000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/>
      <c r="W352" s="5">
        <v>60000</v>
      </c>
      <c r="X352" s="5">
        <f>SUM(Tabla5[[#This Row],[ENE]:[DIC]])</f>
        <v>60000</v>
      </c>
      <c r="Y352" s="5">
        <f>Tabla5[[#This Row],[TOTAL]]-Tabla5[[#This Row],[comprobación]]</f>
        <v>0</v>
      </c>
    </row>
    <row r="353" spans="1:25">
      <c r="A353" s="4">
        <v>345</v>
      </c>
      <c r="B353" t="s">
        <v>167</v>
      </c>
      <c r="C353" s="4">
        <v>38219</v>
      </c>
      <c r="D353" s="4">
        <v>38</v>
      </c>
      <c r="E353" s="4">
        <v>219</v>
      </c>
      <c r="F353" t="s">
        <v>175</v>
      </c>
      <c r="G353" s="4" t="s">
        <v>168</v>
      </c>
      <c r="H353" s="4" t="s">
        <v>32</v>
      </c>
      <c r="I353" s="4">
        <v>11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100000</v>
      </c>
      <c r="Q353" s="5">
        <v>0</v>
      </c>
      <c r="R353" s="5">
        <v>0</v>
      </c>
      <c r="S353" s="5">
        <v>0</v>
      </c>
      <c r="T353" s="5">
        <v>0</v>
      </c>
      <c r="U353" s="5">
        <v>50000</v>
      </c>
      <c r="V353" s="5"/>
      <c r="W353" s="5">
        <v>150000</v>
      </c>
      <c r="X353" s="5">
        <f>SUM(Tabla5[[#This Row],[ENE]:[DIC]])</f>
        <v>150000</v>
      </c>
      <c r="Y353" s="5">
        <f>Tabla5[[#This Row],[TOTAL]]-Tabla5[[#This Row],[comprobación]]</f>
        <v>0</v>
      </c>
    </row>
    <row r="354" spans="1:25">
      <c r="A354" s="4">
        <v>346</v>
      </c>
      <c r="B354" t="s">
        <v>167</v>
      </c>
      <c r="C354" s="4">
        <v>38213</v>
      </c>
      <c r="D354" s="4">
        <v>38</v>
      </c>
      <c r="E354" s="4">
        <v>213</v>
      </c>
      <c r="F354" t="s">
        <v>176</v>
      </c>
      <c r="G354" s="4" t="s">
        <v>168</v>
      </c>
      <c r="H354" s="4" t="s">
        <v>32</v>
      </c>
      <c r="I354" s="4">
        <v>11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59740</v>
      </c>
      <c r="Q354" s="5">
        <v>0</v>
      </c>
      <c r="R354" s="5">
        <v>49827</v>
      </c>
      <c r="S354" s="5">
        <v>239628</v>
      </c>
      <c r="T354" s="5">
        <v>0</v>
      </c>
      <c r="U354" s="5">
        <v>0</v>
      </c>
      <c r="V354" s="5"/>
      <c r="W354" s="5">
        <v>349195</v>
      </c>
      <c r="X354" s="5">
        <f>SUM(Tabla5[[#This Row],[ENE]:[DIC]])</f>
        <v>349195</v>
      </c>
      <c r="Y354" s="5">
        <f>Tabla5[[#This Row],[TOTAL]]-Tabla5[[#This Row],[comprobación]]</f>
        <v>0</v>
      </c>
    </row>
    <row r="355" spans="1:25">
      <c r="A355" s="4">
        <v>347</v>
      </c>
      <c r="B355" t="s">
        <v>167</v>
      </c>
      <c r="C355" s="4">
        <v>38216</v>
      </c>
      <c r="D355" s="4">
        <v>38</v>
      </c>
      <c r="E355" s="4">
        <v>216</v>
      </c>
      <c r="F355" t="s">
        <v>177</v>
      </c>
      <c r="G355" s="4" t="s">
        <v>168</v>
      </c>
      <c r="H355" s="4" t="s">
        <v>32</v>
      </c>
      <c r="I355" s="4">
        <v>11</v>
      </c>
      <c r="J355" s="5">
        <v>0</v>
      </c>
      <c r="K355" s="5">
        <v>0</v>
      </c>
      <c r="L355" s="5">
        <v>4181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/>
      <c r="W355" s="5">
        <v>4181</v>
      </c>
      <c r="X355" s="5">
        <f>SUM(Tabla5[[#This Row],[ENE]:[DIC]])</f>
        <v>4181</v>
      </c>
      <c r="Y355" s="5">
        <f>Tabla5[[#This Row],[TOTAL]]-Tabla5[[#This Row],[comprobación]]</f>
        <v>0</v>
      </c>
    </row>
    <row r="356" spans="1:25">
      <c r="A356" s="4">
        <v>348</v>
      </c>
      <c r="B356" t="s">
        <v>167</v>
      </c>
      <c r="C356" s="4">
        <v>38217</v>
      </c>
      <c r="D356" s="4">
        <v>38</v>
      </c>
      <c r="E356" s="4">
        <v>217</v>
      </c>
      <c r="F356" t="s">
        <v>79</v>
      </c>
      <c r="G356" s="4" t="s">
        <v>168</v>
      </c>
      <c r="H356" s="4" t="s">
        <v>32</v>
      </c>
      <c r="I356" s="4">
        <v>11</v>
      </c>
      <c r="J356" s="5">
        <v>0</v>
      </c>
      <c r="K356" s="5">
        <v>745340</v>
      </c>
      <c r="L356" s="5">
        <v>101264</v>
      </c>
      <c r="M356" s="5">
        <v>158854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/>
      <c r="W356" s="5">
        <v>1005458</v>
      </c>
      <c r="X356" s="5">
        <f>SUM(Tabla5[[#This Row],[ENE]:[DIC]])</f>
        <v>1005458</v>
      </c>
      <c r="Y356" s="5">
        <f>Tabla5[[#This Row],[TOTAL]]-Tabla5[[#This Row],[comprobación]]</f>
        <v>0</v>
      </c>
    </row>
    <row r="357" spans="1:25">
      <c r="A357" s="4">
        <v>349</v>
      </c>
      <c r="B357" t="s">
        <v>167</v>
      </c>
      <c r="C357" s="4">
        <v>38220</v>
      </c>
      <c r="D357" s="4">
        <v>38</v>
      </c>
      <c r="E357" s="4">
        <v>220</v>
      </c>
      <c r="F357" t="s">
        <v>178</v>
      </c>
      <c r="G357" s="4" t="s">
        <v>168</v>
      </c>
      <c r="H357" s="4" t="s">
        <v>32</v>
      </c>
      <c r="I357" s="4">
        <v>11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237484</v>
      </c>
      <c r="P357" s="5">
        <v>0</v>
      </c>
      <c r="Q357" s="5">
        <v>62516</v>
      </c>
      <c r="R357" s="5">
        <v>0</v>
      </c>
      <c r="S357" s="5">
        <v>0</v>
      </c>
      <c r="T357" s="5">
        <v>0</v>
      </c>
      <c r="U357" s="5">
        <v>0</v>
      </c>
      <c r="V357" s="5"/>
      <c r="W357" s="5">
        <v>300000</v>
      </c>
      <c r="X357" s="5">
        <f>SUM(Tabla5[[#This Row],[ENE]:[DIC]])</f>
        <v>300000</v>
      </c>
      <c r="Y357" s="5">
        <f>Tabla5[[#This Row],[TOTAL]]-Tabla5[[#This Row],[comprobación]]</f>
        <v>0</v>
      </c>
    </row>
    <row r="358" spans="1:25">
      <c r="A358" s="4">
        <v>350</v>
      </c>
      <c r="B358" t="s">
        <v>167</v>
      </c>
      <c r="C358" s="4">
        <v>38501</v>
      </c>
      <c r="D358" s="4">
        <v>38</v>
      </c>
      <c r="E358" s="4">
        <v>501</v>
      </c>
      <c r="F358" t="s">
        <v>179</v>
      </c>
      <c r="G358" s="4" t="s">
        <v>168</v>
      </c>
      <c r="H358" s="4" t="s">
        <v>32</v>
      </c>
      <c r="I358" s="4">
        <v>11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/>
      <c r="W358" s="5">
        <v>0</v>
      </c>
      <c r="X358" s="5">
        <f>SUM(Tabla5[[#This Row],[ENE]:[DIC]])</f>
        <v>0</v>
      </c>
      <c r="Y358" s="5">
        <f>Tabla5[[#This Row],[TOTAL]]-Tabla5[[#This Row],[comprobación]]</f>
        <v>0</v>
      </c>
    </row>
    <row r="359" spans="1:25">
      <c r="A359" s="4">
        <v>351</v>
      </c>
      <c r="B359" t="s">
        <v>167</v>
      </c>
      <c r="C359" s="4">
        <v>44106</v>
      </c>
      <c r="D359" s="4">
        <v>44</v>
      </c>
      <c r="E359" s="4">
        <v>106</v>
      </c>
      <c r="F359" t="s">
        <v>67</v>
      </c>
      <c r="G359" s="4" t="s">
        <v>168</v>
      </c>
      <c r="H359" s="4" t="s">
        <v>32</v>
      </c>
      <c r="I359" s="4">
        <v>11</v>
      </c>
      <c r="J359" s="5">
        <v>0</v>
      </c>
      <c r="K359" s="5">
        <v>0</v>
      </c>
      <c r="L359" s="5">
        <v>0</v>
      </c>
      <c r="M359" s="5">
        <v>0</v>
      </c>
      <c r="N359" s="5">
        <v>8147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/>
      <c r="W359" s="5">
        <v>8147</v>
      </c>
      <c r="X359" s="5">
        <f>SUM(Tabla5[[#This Row],[ENE]:[DIC]])</f>
        <v>8147</v>
      </c>
      <c r="Y359" s="5">
        <f>Tabla5[[#This Row],[TOTAL]]-Tabla5[[#This Row],[comprobación]]</f>
        <v>0</v>
      </c>
    </row>
    <row r="360" spans="1:25">
      <c r="A360" s="4">
        <v>352</v>
      </c>
      <c r="B360" t="s">
        <v>167</v>
      </c>
      <c r="C360" s="4">
        <v>44107</v>
      </c>
      <c r="D360" s="4">
        <v>44</v>
      </c>
      <c r="E360" s="4">
        <v>107</v>
      </c>
      <c r="F360" t="s">
        <v>180</v>
      </c>
      <c r="G360" s="4" t="s">
        <v>168</v>
      </c>
      <c r="H360" s="4" t="s">
        <v>32</v>
      </c>
      <c r="I360" s="4">
        <v>11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/>
      <c r="W360" s="5">
        <v>0</v>
      </c>
      <c r="X360" s="5">
        <f>SUM(Tabla5[[#This Row],[ENE]:[DIC]])</f>
        <v>0</v>
      </c>
      <c r="Y360" s="5">
        <f>Tabla5[[#This Row],[TOTAL]]-Tabla5[[#This Row],[comprobación]]</f>
        <v>0</v>
      </c>
    </row>
    <row r="361" spans="1:25">
      <c r="A361" s="4">
        <v>353</v>
      </c>
      <c r="B361" t="s">
        <v>167</v>
      </c>
      <c r="C361" s="4">
        <v>44117</v>
      </c>
      <c r="D361" s="4">
        <v>44</v>
      </c>
      <c r="E361" s="4">
        <v>117</v>
      </c>
      <c r="F361" t="s">
        <v>181</v>
      </c>
      <c r="G361" s="4" t="s">
        <v>168</v>
      </c>
      <c r="H361" s="4" t="s">
        <v>32</v>
      </c>
      <c r="I361" s="4">
        <v>11</v>
      </c>
      <c r="J361" s="5">
        <v>10440</v>
      </c>
      <c r="K361" s="5">
        <v>11600</v>
      </c>
      <c r="L361" s="5">
        <v>11018</v>
      </c>
      <c r="M361" s="5">
        <v>13584</v>
      </c>
      <c r="N361" s="5">
        <v>13151</v>
      </c>
      <c r="O361" s="5">
        <v>13151</v>
      </c>
      <c r="P361" s="5">
        <v>0</v>
      </c>
      <c r="Q361" s="5">
        <v>7828</v>
      </c>
      <c r="R361" s="5">
        <v>15656</v>
      </c>
      <c r="S361" s="5">
        <v>18004</v>
      </c>
      <c r="T361" s="5">
        <v>15656</v>
      </c>
      <c r="U361" s="5">
        <v>15657</v>
      </c>
      <c r="V361" s="5"/>
      <c r="W361" s="5">
        <v>145745</v>
      </c>
      <c r="X361" s="5">
        <f>SUM(Tabla5[[#This Row],[ENE]:[DIC]])</f>
        <v>145745</v>
      </c>
      <c r="Y361" s="5">
        <f>Tabla5[[#This Row],[TOTAL]]-Tabla5[[#This Row],[comprobación]]</f>
        <v>0</v>
      </c>
    </row>
    <row r="362" spans="1:25">
      <c r="A362" s="4">
        <v>354</v>
      </c>
      <c r="B362" t="s">
        <v>167</v>
      </c>
      <c r="C362" s="4">
        <v>44202</v>
      </c>
      <c r="D362" s="4">
        <v>44</v>
      </c>
      <c r="E362" s="4">
        <v>202</v>
      </c>
      <c r="F362" t="s">
        <v>182</v>
      </c>
      <c r="G362" s="4" t="s">
        <v>168</v>
      </c>
      <c r="H362" s="4" t="s">
        <v>32</v>
      </c>
      <c r="I362" s="4">
        <v>11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/>
      <c r="W362" s="5">
        <v>0</v>
      </c>
      <c r="X362" s="5">
        <f>SUM(Tabla5[[#This Row],[ENE]:[DIC]])</f>
        <v>0</v>
      </c>
      <c r="Y362" s="5">
        <f>Tabla5[[#This Row],[TOTAL]]-Tabla5[[#This Row],[comprobación]]</f>
        <v>0</v>
      </c>
    </row>
    <row r="363" spans="1:25">
      <c r="A363" s="4">
        <v>355</v>
      </c>
      <c r="B363" t="s">
        <v>167</v>
      </c>
      <c r="C363" s="4">
        <v>44303</v>
      </c>
      <c r="D363" s="4">
        <v>44</v>
      </c>
      <c r="E363" s="4">
        <v>303</v>
      </c>
      <c r="F363" t="s">
        <v>69</v>
      </c>
      <c r="G363" s="4" t="s">
        <v>168</v>
      </c>
      <c r="H363" s="4" t="s">
        <v>32</v>
      </c>
      <c r="I363" s="4">
        <v>11</v>
      </c>
      <c r="J363" s="5">
        <v>0</v>
      </c>
      <c r="K363" s="5">
        <v>0</v>
      </c>
      <c r="L363" s="5">
        <v>4316</v>
      </c>
      <c r="M363" s="5">
        <v>0</v>
      </c>
      <c r="N363" s="5">
        <v>0</v>
      </c>
      <c r="O363" s="5">
        <v>0</v>
      </c>
      <c r="P363" s="5">
        <v>0</v>
      </c>
      <c r="Q363" s="5">
        <v>13915</v>
      </c>
      <c r="R363" s="5">
        <v>0</v>
      </c>
      <c r="S363" s="5">
        <v>0</v>
      </c>
      <c r="T363" s="5">
        <v>0</v>
      </c>
      <c r="U363" s="5">
        <v>0</v>
      </c>
      <c r="V363" s="5"/>
      <c r="W363" s="5">
        <v>18231</v>
      </c>
      <c r="X363" s="5">
        <f>SUM(Tabla5[[#This Row],[ENE]:[DIC]])</f>
        <v>18231</v>
      </c>
      <c r="Y363" s="5">
        <f>Tabla5[[#This Row],[TOTAL]]-Tabla5[[#This Row],[comprobación]]</f>
        <v>0</v>
      </c>
    </row>
    <row r="364" spans="1:25">
      <c r="A364" s="4">
        <v>356</v>
      </c>
      <c r="B364" t="s">
        <v>167</v>
      </c>
      <c r="C364" s="4">
        <v>44306</v>
      </c>
      <c r="D364" s="4">
        <v>44</v>
      </c>
      <c r="E364" s="4">
        <v>306</v>
      </c>
      <c r="F364" t="s">
        <v>183</v>
      </c>
      <c r="G364" s="4" t="s">
        <v>168</v>
      </c>
      <c r="H364" s="4" t="s">
        <v>32</v>
      </c>
      <c r="I364" s="4">
        <v>11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7697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/>
      <c r="W364" s="5">
        <v>7697</v>
      </c>
      <c r="X364" s="5">
        <f>SUM(Tabla5[[#This Row],[ENE]:[DIC]])</f>
        <v>7697</v>
      </c>
      <c r="Y364" s="5">
        <f>Tabla5[[#This Row],[TOTAL]]-Tabla5[[#This Row],[comprobación]]</f>
        <v>0</v>
      </c>
    </row>
    <row r="365" spans="1:25">
      <c r="A365" s="4">
        <v>357</v>
      </c>
      <c r="B365" t="s">
        <v>167</v>
      </c>
      <c r="C365" s="4">
        <v>44307</v>
      </c>
      <c r="D365" s="4">
        <v>44</v>
      </c>
      <c r="E365" s="4">
        <v>307</v>
      </c>
      <c r="F365" t="s">
        <v>184</v>
      </c>
      <c r="G365" s="4" t="s">
        <v>168</v>
      </c>
      <c r="H365" s="4" t="s">
        <v>32</v>
      </c>
      <c r="I365" s="4">
        <v>11</v>
      </c>
      <c r="J365" s="5">
        <v>27316</v>
      </c>
      <c r="K365" s="5">
        <v>27758</v>
      </c>
      <c r="L365" s="5">
        <v>27758</v>
      </c>
      <c r="M365" s="5">
        <v>27758</v>
      </c>
      <c r="N365" s="5">
        <v>27758</v>
      </c>
      <c r="O365" s="5">
        <v>27758</v>
      </c>
      <c r="P365" s="5">
        <v>24462</v>
      </c>
      <c r="Q365" s="5">
        <v>24462</v>
      </c>
      <c r="R365" s="5">
        <v>24462</v>
      </c>
      <c r="S365" s="5">
        <v>24462</v>
      </c>
      <c r="T365" s="5">
        <v>24462</v>
      </c>
      <c r="U365" s="5">
        <v>24467</v>
      </c>
      <c r="V365" s="5"/>
      <c r="W365" s="5">
        <v>312883</v>
      </c>
      <c r="X365" s="5">
        <f>SUM(Tabla5[[#This Row],[ENE]:[DIC]])</f>
        <v>312883</v>
      </c>
      <c r="Y365" s="5">
        <f>Tabla5[[#This Row],[TOTAL]]-Tabla5[[#This Row],[comprobación]]</f>
        <v>0</v>
      </c>
    </row>
    <row r="366" spans="1:25">
      <c r="A366" s="4">
        <v>358</v>
      </c>
      <c r="B366" t="s">
        <v>185</v>
      </c>
      <c r="C366" s="4">
        <v>11301</v>
      </c>
      <c r="D366" s="4">
        <v>11</v>
      </c>
      <c r="E366" s="4">
        <v>301</v>
      </c>
      <c r="F366" t="s">
        <v>36</v>
      </c>
      <c r="G366" s="4" t="s">
        <v>186</v>
      </c>
      <c r="H366" s="4" t="s">
        <v>32</v>
      </c>
      <c r="I366" s="4">
        <v>11</v>
      </c>
      <c r="J366" s="5">
        <v>47250</v>
      </c>
      <c r="K366" s="5">
        <v>47250</v>
      </c>
      <c r="L366" s="5">
        <v>47250</v>
      </c>
      <c r="M366" s="5">
        <v>47250</v>
      </c>
      <c r="N366" s="5">
        <v>47250</v>
      </c>
      <c r="O366" s="5">
        <v>47250</v>
      </c>
      <c r="P366" s="5">
        <v>47250</v>
      </c>
      <c r="Q366" s="5">
        <v>47250</v>
      </c>
      <c r="R366" s="5">
        <v>47250</v>
      </c>
      <c r="S366" s="5">
        <v>47250</v>
      </c>
      <c r="T366" s="5">
        <v>47250</v>
      </c>
      <c r="U366" s="6">
        <v>47259</v>
      </c>
      <c r="V366" s="5"/>
      <c r="W366" s="5">
        <v>567009</v>
      </c>
      <c r="X366" s="5">
        <f>SUM(Tabla5[[#This Row],[ENE]:[DIC]])</f>
        <v>567009</v>
      </c>
      <c r="Y366" s="5">
        <f>Tabla5[[#This Row],[TOTAL]]-Tabla5[[#This Row],[comprobación]]</f>
        <v>0</v>
      </c>
    </row>
    <row r="367" spans="1:25">
      <c r="A367" s="4">
        <v>359</v>
      </c>
      <c r="B367" t="s">
        <v>185</v>
      </c>
      <c r="C367" s="4">
        <v>12201</v>
      </c>
      <c r="D367" s="4">
        <v>12</v>
      </c>
      <c r="E367" s="4">
        <v>201</v>
      </c>
      <c r="F367" t="s">
        <v>47</v>
      </c>
      <c r="G367" s="4" t="s">
        <v>186</v>
      </c>
      <c r="H367" s="4" t="s">
        <v>32</v>
      </c>
      <c r="I367" s="4">
        <v>11</v>
      </c>
      <c r="J367" s="5">
        <v>181828</v>
      </c>
      <c r="K367" s="5">
        <v>162399</v>
      </c>
      <c r="L367" s="5">
        <v>279821</v>
      </c>
      <c r="M367" s="5">
        <v>98654</v>
      </c>
      <c r="N367" s="5">
        <v>214545</v>
      </c>
      <c r="O367" s="5">
        <v>312992</v>
      </c>
      <c r="P367" s="5">
        <v>219921</v>
      </c>
      <c r="Q367" s="5">
        <v>225531</v>
      </c>
      <c r="R367" s="5">
        <v>153534</v>
      </c>
      <c r="S367" s="5">
        <v>250841</v>
      </c>
      <c r="T367" s="5">
        <v>199967</v>
      </c>
      <c r="U367" s="5">
        <v>199967</v>
      </c>
      <c r="V367" s="5"/>
      <c r="W367" s="5">
        <v>2500000</v>
      </c>
      <c r="X367" s="5">
        <f>SUM(Tabla5[[#This Row],[ENE]:[DIC]])</f>
        <v>2500000</v>
      </c>
      <c r="Y367" s="5">
        <f>Tabla5[[#This Row],[TOTAL]]-Tabla5[[#This Row],[comprobación]]</f>
        <v>0</v>
      </c>
    </row>
    <row r="368" spans="1:25">
      <c r="A368" s="4">
        <v>360</v>
      </c>
      <c r="B368" t="s">
        <v>185</v>
      </c>
      <c r="C368" s="4">
        <v>13201</v>
      </c>
      <c r="D368" s="4">
        <v>13</v>
      </c>
      <c r="E368" s="4">
        <v>201</v>
      </c>
      <c r="F368" t="s">
        <v>33</v>
      </c>
      <c r="G368" s="4" t="s">
        <v>186</v>
      </c>
      <c r="H368" s="4" t="s">
        <v>32</v>
      </c>
      <c r="I368" s="4">
        <v>11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12829</v>
      </c>
      <c r="T368" s="5">
        <v>0</v>
      </c>
      <c r="U368" s="5">
        <v>0</v>
      </c>
      <c r="V368" s="5"/>
      <c r="W368" s="5">
        <v>12829</v>
      </c>
      <c r="X368" s="5">
        <f>SUM(Tabla5[[#This Row],[ENE]:[DIC]])</f>
        <v>12829</v>
      </c>
      <c r="Y368" s="5">
        <f>Tabla5[[#This Row],[TOTAL]]-Tabla5[[#This Row],[comprobación]]</f>
        <v>0</v>
      </c>
    </row>
    <row r="369" spans="1:25">
      <c r="A369" s="4">
        <v>361</v>
      </c>
      <c r="B369" t="s">
        <v>185</v>
      </c>
      <c r="C369" s="4">
        <v>13203</v>
      </c>
      <c r="D369" s="4">
        <v>13</v>
      </c>
      <c r="E369" s="4">
        <v>203</v>
      </c>
      <c r="F369" t="s">
        <v>34</v>
      </c>
      <c r="G369" s="4" t="s">
        <v>186</v>
      </c>
      <c r="H369" s="4" t="s">
        <v>32</v>
      </c>
      <c r="I369" s="4">
        <v>11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16187</v>
      </c>
      <c r="T369" s="5">
        <v>1656</v>
      </c>
      <c r="U369" s="5">
        <v>235835</v>
      </c>
      <c r="V369" s="5"/>
      <c r="W369" s="5">
        <v>253678</v>
      </c>
      <c r="X369" s="5">
        <f>SUM(Tabla5[[#This Row],[ENE]:[DIC]])</f>
        <v>253678</v>
      </c>
      <c r="Y369" s="5">
        <f>Tabla5[[#This Row],[TOTAL]]-Tabla5[[#This Row],[comprobación]]</f>
        <v>0</v>
      </c>
    </row>
    <row r="370" spans="1:25">
      <c r="A370" s="4">
        <v>362</v>
      </c>
      <c r="B370" t="s">
        <v>185</v>
      </c>
      <c r="C370" s="4">
        <v>13401</v>
      </c>
      <c r="D370" s="4">
        <v>13</v>
      </c>
      <c r="E370" s="4">
        <v>401</v>
      </c>
      <c r="F370" t="s">
        <v>48</v>
      </c>
      <c r="G370" s="4" t="s">
        <v>186</v>
      </c>
      <c r="H370" s="4" t="s">
        <v>32</v>
      </c>
      <c r="I370" s="4">
        <v>11</v>
      </c>
      <c r="J370" s="5">
        <v>1793</v>
      </c>
      <c r="K370" s="5">
        <v>3587</v>
      </c>
      <c r="L370" s="5">
        <v>5380</v>
      </c>
      <c r="M370" s="5">
        <v>1794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/>
      <c r="W370" s="5">
        <v>12554</v>
      </c>
      <c r="X370" s="5">
        <f>SUM(Tabla5[[#This Row],[ENE]:[DIC]])</f>
        <v>12554</v>
      </c>
      <c r="Y370" s="5">
        <f>Tabla5[[#This Row],[TOTAL]]-Tabla5[[#This Row],[comprobación]]</f>
        <v>0</v>
      </c>
    </row>
    <row r="371" spans="1:25">
      <c r="A371" s="4">
        <v>363</v>
      </c>
      <c r="B371" t="s">
        <v>185</v>
      </c>
      <c r="C371" s="4">
        <v>15202</v>
      </c>
      <c r="D371" s="4">
        <v>15</v>
      </c>
      <c r="E371" s="4">
        <v>202</v>
      </c>
      <c r="F371" t="s">
        <v>91</v>
      </c>
      <c r="G371" s="4" t="s">
        <v>186</v>
      </c>
      <c r="H371" s="4" t="s">
        <v>32</v>
      </c>
      <c r="I371" s="4">
        <v>11</v>
      </c>
      <c r="J371" s="5">
        <v>0</v>
      </c>
      <c r="K371" s="5">
        <v>0</v>
      </c>
      <c r="L371" s="5">
        <v>0</v>
      </c>
      <c r="M371" s="5">
        <v>0</v>
      </c>
      <c r="N371" s="5">
        <v>14250</v>
      </c>
      <c r="O371" s="5">
        <v>0</v>
      </c>
      <c r="P371" s="5">
        <v>0</v>
      </c>
      <c r="Q371" s="5">
        <v>7436</v>
      </c>
      <c r="R371" s="5">
        <v>0</v>
      </c>
      <c r="S371" s="5">
        <v>1890</v>
      </c>
      <c r="T371" s="5">
        <v>1424</v>
      </c>
      <c r="U371" s="5">
        <v>0</v>
      </c>
      <c r="V371" s="5"/>
      <c r="W371" s="5">
        <v>25000</v>
      </c>
      <c r="X371" s="5">
        <f>SUM(Tabla5[[#This Row],[ENE]:[DIC]])</f>
        <v>25000</v>
      </c>
      <c r="Y371" s="5">
        <f>Tabla5[[#This Row],[TOTAL]]-Tabla5[[#This Row],[comprobación]]</f>
        <v>0</v>
      </c>
    </row>
    <row r="372" spans="1:25">
      <c r="A372" s="4">
        <v>364</v>
      </c>
      <c r="B372" t="s">
        <v>185</v>
      </c>
      <c r="C372" s="4">
        <v>15404</v>
      </c>
      <c r="D372" s="4">
        <v>15</v>
      </c>
      <c r="E372" s="4">
        <v>404</v>
      </c>
      <c r="F372" t="s">
        <v>49</v>
      </c>
      <c r="G372" s="4" t="s">
        <v>186</v>
      </c>
      <c r="H372" s="4" t="s">
        <v>32</v>
      </c>
      <c r="I372" s="4">
        <v>11</v>
      </c>
      <c r="J372" s="5">
        <v>0</v>
      </c>
      <c r="K372" s="5">
        <v>403</v>
      </c>
      <c r="L372" s="5">
        <v>374</v>
      </c>
      <c r="M372" s="5">
        <v>509</v>
      </c>
      <c r="N372" s="5">
        <v>0</v>
      </c>
      <c r="O372" s="5">
        <v>0</v>
      </c>
      <c r="P372" s="5">
        <v>0</v>
      </c>
      <c r="Q372" s="5">
        <v>335</v>
      </c>
      <c r="R372" s="5">
        <v>879</v>
      </c>
      <c r="S372" s="5">
        <v>0</v>
      </c>
      <c r="T372" s="5">
        <v>0</v>
      </c>
      <c r="U372" s="5">
        <v>0</v>
      </c>
      <c r="V372" s="5"/>
      <c r="W372" s="5">
        <v>2500</v>
      </c>
      <c r="X372" s="5">
        <f>SUM(Tabla5[[#This Row],[ENE]:[DIC]])</f>
        <v>2500</v>
      </c>
      <c r="Y372" s="5">
        <f>Tabla5[[#This Row],[TOTAL]]-Tabla5[[#This Row],[comprobación]]</f>
        <v>0</v>
      </c>
    </row>
    <row r="373" spans="1:25">
      <c r="A373" s="4">
        <v>365</v>
      </c>
      <c r="B373" t="s">
        <v>185</v>
      </c>
      <c r="C373" s="4">
        <v>15405</v>
      </c>
      <c r="D373" s="4">
        <v>15</v>
      </c>
      <c r="E373" s="4">
        <v>405</v>
      </c>
      <c r="F373" t="s">
        <v>50</v>
      </c>
      <c r="G373" s="4" t="s">
        <v>186</v>
      </c>
      <c r="H373" s="4" t="s">
        <v>32</v>
      </c>
      <c r="I373" s="4">
        <v>11</v>
      </c>
      <c r="J373" s="5">
        <v>0</v>
      </c>
      <c r="K373" s="5">
        <v>0</v>
      </c>
      <c r="L373" s="5">
        <v>523</v>
      </c>
      <c r="M373" s="5">
        <v>209</v>
      </c>
      <c r="N373" s="5">
        <v>0</v>
      </c>
      <c r="O373" s="5">
        <v>0</v>
      </c>
      <c r="P373" s="5">
        <v>502</v>
      </c>
      <c r="Q373" s="5">
        <v>0</v>
      </c>
      <c r="R373" s="5">
        <v>0</v>
      </c>
      <c r="S373" s="5">
        <v>4766</v>
      </c>
      <c r="T373" s="5">
        <v>0</v>
      </c>
      <c r="U373" s="5">
        <v>0</v>
      </c>
      <c r="V373" s="5"/>
      <c r="W373" s="5">
        <v>6000</v>
      </c>
      <c r="X373" s="5">
        <f>SUM(Tabla5[[#This Row],[ENE]:[DIC]])</f>
        <v>6000</v>
      </c>
      <c r="Y373" s="5">
        <f>Tabla5[[#This Row],[TOTAL]]-Tabla5[[#This Row],[comprobación]]</f>
        <v>0</v>
      </c>
    </row>
    <row r="374" spans="1:25">
      <c r="A374" s="4">
        <v>366</v>
      </c>
      <c r="B374" t="s">
        <v>185</v>
      </c>
      <c r="C374" s="4">
        <v>15408</v>
      </c>
      <c r="D374" s="4">
        <v>15</v>
      </c>
      <c r="E374" s="4">
        <v>408</v>
      </c>
      <c r="F374" t="s">
        <v>38</v>
      </c>
      <c r="G374" s="4" t="s">
        <v>186</v>
      </c>
      <c r="H374" s="4" t="s">
        <v>32</v>
      </c>
      <c r="I374" s="4">
        <v>11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45161</v>
      </c>
      <c r="U374" s="5">
        <v>45160</v>
      </c>
      <c r="V374" s="5"/>
      <c r="W374" s="5">
        <v>90321</v>
      </c>
      <c r="X374" s="5">
        <f>SUM(Tabla5[[#This Row],[ENE]:[DIC]])</f>
        <v>90321</v>
      </c>
      <c r="Y374" s="5">
        <f>Tabla5[[#This Row],[TOTAL]]-Tabla5[[#This Row],[comprobación]]</f>
        <v>0</v>
      </c>
    </row>
    <row r="375" spans="1:25">
      <c r="A375" s="4">
        <v>367</v>
      </c>
      <c r="B375" t="s">
        <v>185</v>
      </c>
      <c r="C375" s="4">
        <v>22101</v>
      </c>
      <c r="D375" s="4">
        <v>22</v>
      </c>
      <c r="E375" s="4">
        <v>101</v>
      </c>
      <c r="F375" t="s">
        <v>52</v>
      </c>
      <c r="G375" s="4" t="s">
        <v>186</v>
      </c>
      <c r="H375" s="4" t="s">
        <v>32</v>
      </c>
      <c r="I375" s="4">
        <v>11</v>
      </c>
      <c r="J375" s="5">
        <v>0</v>
      </c>
      <c r="K375" s="5">
        <v>0</v>
      </c>
      <c r="L375" s="5">
        <v>0</v>
      </c>
      <c r="M375" s="5">
        <v>0</v>
      </c>
      <c r="N375" s="5">
        <v>70000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/>
      <c r="W375" s="5">
        <v>70000</v>
      </c>
      <c r="X375" s="5">
        <f>SUM(Tabla5[[#This Row],[ENE]:[DIC]])</f>
        <v>70000</v>
      </c>
      <c r="Y375" s="5">
        <f>Tabla5[[#This Row],[TOTAL]]-Tabla5[[#This Row],[comprobación]]</f>
        <v>0</v>
      </c>
    </row>
    <row r="376" spans="1:25">
      <c r="A376" s="4">
        <v>368</v>
      </c>
      <c r="B376" t="s">
        <v>185</v>
      </c>
      <c r="C376" s="4">
        <v>22103</v>
      </c>
      <c r="D376" s="4">
        <v>22</v>
      </c>
      <c r="E376" s="4">
        <v>103</v>
      </c>
      <c r="F376" t="s">
        <v>54</v>
      </c>
      <c r="G376" s="4" t="s">
        <v>186</v>
      </c>
      <c r="H376" s="4" t="s">
        <v>32</v>
      </c>
      <c r="I376" s="4">
        <v>11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21071</v>
      </c>
      <c r="S376" s="5">
        <v>8929</v>
      </c>
      <c r="T376" s="5">
        <v>0</v>
      </c>
      <c r="U376" s="5">
        <v>0</v>
      </c>
      <c r="V376" s="5"/>
      <c r="W376" s="5">
        <v>30000</v>
      </c>
      <c r="X376" s="5">
        <f>SUM(Tabla5[[#This Row],[ENE]:[DIC]])</f>
        <v>30000</v>
      </c>
      <c r="Y376" s="5">
        <f>Tabla5[[#This Row],[TOTAL]]-Tabla5[[#This Row],[comprobación]]</f>
        <v>0</v>
      </c>
    </row>
    <row r="377" spans="1:25">
      <c r="A377" s="4">
        <v>369</v>
      </c>
      <c r="B377" t="s">
        <v>185</v>
      </c>
      <c r="C377" s="4">
        <v>24201</v>
      </c>
      <c r="D377" s="4">
        <v>24</v>
      </c>
      <c r="E377" s="4">
        <v>201</v>
      </c>
      <c r="F377" t="s">
        <v>40</v>
      </c>
      <c r="G377" s="4" t="s">
        <v>186</v>
      </c>
      <c r="H377" s="4" t="s">
        <v>32</v>
      </c>
      <c r="I377" s="4">
        <v>11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/>
      <c r="W377" s="5">
        <v>0</v>
      </c>
      <c r="X377" s="5">
        <f>SUM(Tabla5[[#This Row],[ENE]:[DIC]])</f>
        <v>0</v>
      </c>
      <c r="Y377" s="5">
        <f>Tabla5[[#This Row],[TOTAL]]-Tabla5[[#This Row],[comprobación]]</f>
        <v>0</v>
      </c>
    </row>
    <row r="378" spans="1:25">
      <c r="A378" s="4">
        <v>370</v>
      </c>
      <c r="B378" t="s">
        <v>185</v>
      </c>
      <c r="C378" s="4">
        <v>24601</v>
      </c>
      <c r="D378" s="4">
        <v>24</v>
      </c>
      <c r="E378" s="4">
        <v>601</v>
      </c>
      <c r="F378" t="s">
        <v>130</v>
      </c>
      <c r="G378" s="4" t="s">
        <v>186</v>
      </c>
      <c r="H378" s="4" t="s">
        <v>32</v>
      </c>
      <c r="I378" s="4">
        <v>11</v>
      </c>
      <c r="J378" s="5">
        <v>0</v>
      </c>
      <c r="K378" s="5">
        <v>0</v>
      </c>
      <c r="L378" s="5">
        <v>0</v>
      </c>
      <c r="M378" s="5">
        <v>0</v>
      </c>
      <c r="N378" s="5">
        <v>273</v>
      </c>
      <c r="O378" s="5">
        <v>0</v>
      </c>
      <c r="P378" s="5">
        <v>3727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/>
      <c r="W378" s="5">
        <v>4000</v>
      </c>
      <c r="X378" s="5">
        <f>SUM(Tabla5[[#This Row],[ENE]:[DIC]])</f>
        <v>4000</v>
      </c>
      <c r="Y378" s="5">
        <f>Tabla5[[#This Row],[TOTAL]]-Tabla5[[#This Row],[comprobación]]</f>
        <v>0</v>
      </c>
    </row>
    <row r="379" spans="1:25">
      <c r="A379" s="4">
        <v>371</v>
      </c>
      <c r="B379" t="s">
        <v>185</v>
      </c>
      <c r="C379" s="4">
        <v>24902</v>
      </c>
      <c r="D379" s="4">
        <v>24</v>
      </c>
      <c r="E379" s="4">
        <v>902</v>
      </c>
      <c r="F379" t="s">
        <v>132</v>
      </c>
      <c r="G379" s="4" t="s">
        <v>186</v>
      </c>
      <c r="H379" s="4" t="s">
        <v>32</v>
      </c>
      <c r="I379" s="4">
        <v>11</v>
      </c>
      <c r="J379" s="5">
        <v>0</v>
      </c>
      <c r="K379" s="5">
        <v>198</v>
      </c>
      <c r="L379" s="5">
        <v>867</v>
      </c>
      <c r="M379" s="5">
        <v>0</v>
      </c>
      <c r="N379" s="5">
        <v>393</v>
      </c>
      <c r="O379" s="5">
        <v>33542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/>
      <c r="W379" s="5">
        <v>35000</v>
      </c>
      <c r="X379" s="5">
        <f>SUM(Tabla5[[#This Row],[ENE]:[DIC]])</f>
        <v>35000</v>
      </c>
      <c r="Y379" s="5">
        <f>Tabla5[[#This Row],[TOTAL]]-Tabla5[[#This Row],[comprobación]]</f>
        <v>0</v>
      </c>
    </row>
    <row r="380" spans="1:25">
      <c r="A380" s="4">
        <v>372</v>
      </c>
      <c r="B380" t="s">
        <v>185</v>
      </c>
      <c r="C380" s="4">
        <v>26101</v>
      </c>
      <c r="D380" s="4">
        <v>26</v>
      </c>
      <c r="E380" s="4">
        <v>101</v>
      </c>
      <c r="F380" t="s">
        <v>41</v>
      </c>
      <c r="G380" s="4" t="s">
        <v>186</v>
      </c>
      <c r="H380" s="4" t="s">
        <v>32</v>
      </c>
      <c r="I380" s="4">
        <v>11</v>
      </c>
      <c r="J380" s="5">
        <v>13547</v>
      </c>
      <c r="K380" s="5">
        <v>26083</v>
      </c>
      <c r="L380" s="5">
        <v>10825</v>
      </c>
      <c r="M380" s="5">
        <v>28818</v>
      </c>
      <c r="N380" s="5">
        <v>21861</v>
      </c>
      <c r="O380" s="5">
        <v>28929</v>
      </c>
      <c r="P380" s="5">
        <v>17857</v>
      </c>
      <c r="Q380" s="5">
        <v>16170</v>
      </c>
      <c r="R380" s="5">
        <v>15125</v>
      </c>
      <c r="S380" s="5">
        <v>14062</v>
      </c>
      <c r="T380" s="5">
        <v>3362</v>
      </c>
      <c r="U380" s="5">
        <v>3361</v>
      </c>
      <c r="V380" s="5"/>
      <c r="W380" s="5">
        <v>200000</v>
      </c>
      <c r="X380" s="5">
        <f>SUM(Tabla5[[#This Row],[ENE]:[DIC]])</f>
        <v>200000</v>
      </c>
      <c r="Y380" s="5">
        <f>Tabla5[[#This Row],[TOTAL]]-Tabla5[[#This Row],[comprobación]]</f>
        <v>0</v>
      </c>
    </row>
    <row r="381" spans="1:25">
      <c r="A381" s="4">
        <v>373</v>
      </c>
      <c r="B381" t="s">
        <v>185</v>
      </c>
      <c r="C381" s="4">
        <v>26102</v>
      </c>
      <c r="D381" s="4">
        <v>26</v>
      </c>
      <c r="E381" s="4">
        <v>102</v>
      </c>
      <c r="F381" t="s">
        <v>94</v>
      </c>
      <c r="G381" s="4" t="s">
        <v>186</v>
      </c>
      <c r="H381" s="4" t="s">
        <v>32</v>
      </c>
      <c r="I381" s="4">
        <v>11</v>
      </c>
      <c r="J381" s="5">
        <v>0</v>
      </c>
      <c r="K381" s="5">
        <v>0</v>
      </c>
      <c r="L381" s="5">
        <v>545</v>
      </c>
      <c r="M381" s="5">
        <v>1634</v>
      </c>
      <c r="N381" s="5">
        <v>457</v>
      </c>
      <c r="O381" s="5">
        <v>1864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/>
      <c r="W381" s="5">
        <v>4500</v>
      </c>
      <c r="X381" s="5">
        <f>SUM(Tabla5[[#This Row],[ENE]:[DIC]])</f>
        <v>4500</v>
      </c>
      <c r="Y381" s="5">
        <f>Tabla5[[#This Row],[TOTAL]]-Tabla5[[#This Row],[comprobación]]</f>
        <v>0</v>
      </c>
    </row>
    <row r="382" spans="1:25">
      <c r="A382" s="4">
        <v>374</v>
      </c>
      <c r="B382" t="s">
        <v>185</v>
      </c>
      <c r="C382" s="4">
        <v>27101</v>
      </c>
      <c r="D382" s="4">
        <v>27</v>
      </c>
      <c r="E382" s="4">
        <v>101</v>
      </c>
      <c r="F382" t="s">
        <v>117</v>
      </c>
      <c r="G382" s="4" t="s">
        <v>186</v>
      </c>
      <c r="H382" s="4" t="s">
        <v>32</v>
      </c>
      <c r="I382" s="4">
        <v>11</v>
      </c>
      <c r="J382" s="5">
        <v>0</v>
      </c>
      <c r="K382" s="5">
        <v>0</v>
      </c>
      <c r="L382" s="5">
        <v>917499</v>
      </c>
      <c r="M382" s="5">
        <v>0</v>
      </c>
      <c r="N382" s="5">
        <v>0</v>
      </c>
      <c r="O382" s="5">
        <v>0</v>
      </c>
      <c r="P382" s="5">
        <v>291332</v>
      </c>
      <c r="Q382" s="5">
        <v>9347</v>
      </c>
      <c r="R382" s="5">
        <v>41822</v>
      </c>
      <c r="S382" s="5">
        <v>0</v>
      </c>
      <c r="T382" s="5">
        <v>0</v>
      </c>
      <c r="U382" s="5">
        <v>0</v>
      </c>
      <c r="V382" s="5"/>
      <c r="W382" s="5">
        <v>1260000</v>
      </c>
      <c r="X382" s="5">
        <f>SUM(Tabla5[[#This Row],[ENE]:[DIC]])</f>
        <v>1260000</v>
      </c>
      <c r="Y382" s="5">
        <f>Tabla5[[#This Row],[TOTAL]]-Tabla5[[#This Row],[comprobación]]</f>
        <v>0</v>
      </c>
    </row>
    <row r="383" spans="1:25">
      <c r="A383" s="4">
        <v>375</v>
      </c>
      <c r="B383" t="s">
        <v>185</v>
      </c>
      <c r="C383" s="4">
        <v>27301</v>
      </c>
      <c r="D383" s="4">
        <v>27</v>
      </c>
      <c r="E383" s="4">
        <v>301</v>
      </c>
      <c r="F383" t="s">
        <v>187</v>
      </c>
      <c r="G383" s="4" t="s">
        <v>186</v>
      </c>
      <c r="H383" s="4" t="s">
        <v>32</v>
      </c>
      <c r="I383" s="4">
        <v>11</v>
      </c>
      <c r="J383" s="5">
        <v>0</v>
      </c>
      <c r="K383" s="5">
        <v>7559</v>
      </c>
      <c r="L383" s="5">
        <v>9104</v>
      </c>
      <c r="M383" s="5">
        <v>42897</v>
      </c>
      <c r="N383" s="5">
        <v>20768</v>
      </c>
      <c r="O383" s="5">
        <v>2028</v>
      </c>
      <c r="P383" s="5">
        <v>30043</v>
      </c>
      <c r="Q383" s="5">
        <v>22954</v>
      </c>
      <c r="R383" s="5">
        <v>30845</v>
      </c>
      <c r="S383" s="5">
        <v>19886</v>
      </c>
      <c r="T383" s="5">
        <v>9278</v>
      </c>
      <c r="U383" s="5">
        <v>4638</v>
      </c>
      <c r="V383" s="5"/>
      <c r="W383" s="5">
        <v>200000</v>
      </c>
      <c r="X383" s="5">
        <f>SUM(Tabla5[[#This Row],[ENE]:[DIC]])</f>
        <v>200000</v>
      </c>
      <c r="Y383" s="5">
        <f>Tabla5[[#This Row],[TOTAL]]-Tabla5[[#This Row],[comprobación]]</f>
        <v>0</v>
      </c>
    </row>
    <row r="384" spans="1:25">
      <c r="A384" s="4">
        <v>376</v>
      </c>
      <c r="B384" t="s">
        <v>185</v>
      </c>
      <c r="C384" s="4">
        <v>29901</v>
      </c>
      <c r="D384" s="4">
        <v>29</v>
      </c>
      <c r="E384" s="4">
        <v>901</v>
      </c>
      <c r="F384" t="s">
        <v>42</v>
      </c>
      <c r="G384" s="4" t="s">
        <v>186</v>
      </c>
      <c r="H384" s="4" t="s">
        <v>32</v>
      </c>
      <c r="I384" s="4">
        <v>11</v>
      </c>
      <c r="J384" s="5">
        <v>0</v>
      </c>
      <c r="K384" s="5">
        <v>2125</v>
      </c>
      <c r="L384" s="5">
        <v>2525</v>
      </c>
      <c r="M384" s="5">
        <v>0</v>
      </c>
      <c r="N384" s="5">
        <v>1951</v>
      </c>
      <c r="O384" s="5">
        <v>1111</v>
      </c>
      <c r="P384" s="5">
        <v>26379</v>
      </c>
      <c r="Q384" s="5">
        <v>56</v>
      </c>
      <c r="R384" s="5">
        <v>0</v>
      </c>
      <c r="S384" s="5">
        <v>0</v>
      </c>
      <c r="T384" s="5">
        <v>2927</v>
      </c>
      <c r="U384" s="5">
        <v>2926</v>
      </c>
      <c r="V384" s="5"/>
      <c r="W384" s="5">
        <v>40000</v>
      </c>
      <c r="X384" s="5">
        <f>SUM(Tabla5[[#This Row],[ENE]:[DIC]])</f>
        <v>40000</v>
      </c>
      <c r="Y384" s="5">
        <f>Tabla5[[#This Row],[TOTAL]]-Tabla5[[#This Row],[comprobación]]</f>
        <v>0</v>
      </c>
    </row>
    <row r="385" spans="1:25">
      <c r="A385" s="4">
        <v>377</v>
      </c>
      <c r="B385" t="s">
        <v>185</v>
      </c>
      <c r="C385" s="4">
        <v>31301</v>
      </c>
      <c r="D385" s="4">
        <v>31</v>
      </c>
      <c r="E385" s="4">
        <v>301</v>
      </c>
      <c r="F385" t="s">
        <v>59</v>
      </c>
      <c r="G385" s="4" t="s">
        <v>186</v>
      </c>
      <c r="H385" s="4" t="s">
        <v>32</v>
      </c>
      <c r="I385" s="4">
        <v>11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/>
      <c r="W385" s="5">
        <v>0</v>
      </c>
      <c r="X385" s="5">
        <f>SUM(Tabla5[[#This Row],[ENE]:[DIC]])</f>
        <v>0</v>
      </c>
      <c r="Y385" s="5">
        <f>Tabla5[[#This Row],[TOTAL]]-Tabla5[[#This Row],[comprobación]]</f>
        <v>0</v>
      </c>
    </row>
    <row r="386" spans="1:25">
      <c r="A386" s="4">
        <v>378</v>
      </c>
      <c r="B386" t="s">
        <v>185</v>
      </c>
      <c r="C386" s="4">
        <v>32201</v>
      </c>
      <c r="D386" s="4">
        <v>32</v>
      </c>
      <c r="E386" s="4">
        <v>201</v>
      </c>
      <c r="F386" t="s">
        <v>188</v>
      </c>
      <c r="G386" s="4" t="s">
        <v>186</v>
      </c>
      <c r="H386" s="4" t="s">
        <v>32</v>
      </c>
      <c r="I386" s="4">
        <v>11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/>
      <c r="W386" s="5">
        <v>0</v>
      </c>
      <c r="X386" s="5">
        <f>SUM(Tabla5[[#This Row],[ENE]:[DIC]])</f>
        <v>0</v>
      </c>
      <c r="Y386" s="5">
        <f>Tabla5[[#This Row],[TOTAL]]-Tabla5[[#This Row],[comprobación]]</f>
        <v>0</v>
      </c>
    </row>
    <row r="387" spans="1:25">
      <c r="A387" s="4">
        <v>379</v>
      </c>
      <c r="B387" t="s">
        <v>185</v>
      </c>
      <c r="C387" s="4">
        <v>32602</v>
      </c>
      <c r="D387" s="4">
        <v>32</v>
      </c>
      <c r="E387" s="4">
        <v>602</v>
      </c>
      <c r="F387" t="s">
        <v>160</v>
      </c>
      <c r="G387" s="4" t="s">
        <v>186</v>
      </c>
      <c r="H387" s="4" t="s">
        <v>32</v>
      </c>
      <c r="I387" s="4">
        <v>11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5000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/>
      <c r="W387" s="5">
        <v>5000</v>
      </c>
      <c r="X387" s="5">
        <f>SUM(Tabla5[[#This Row],[ENE]:[DIC]])</f>
        <v>5000</v>
      </c>
      <c r="Y387" s="5">
        <f>Tabla5[[#This Row],[TOTAL]]-Tabla5[[#This Row],[comprobación]]</f>
        <v>0</v>
      </c>
    </row>
    <row r="388" spans="1:25">
      <c r="A388" s="4">
        <v>380</v>
      </c>
      <c r="B388" t="s">
        <v>185</v>
      </c>
      <c r="C388" s="4">
        <v>35104</v>
      </c>
      <c r="D388" s="4">
        <v>35</v>
      </c>
      <c r="E388" s="4">
        <v>104</v>
      </c>
      <c r="F388" t="s">
        <v>189</v>
      </c>
      <c r="G388" s="4" t="s">
        <v>186</v>
      </c>
      <c r="H388" s="4" t="s">
        <v>32</v>
      </c>
      <c r="I388" s="4">
        <v>11</v>
      </c>
      <c r="J388" s="5">
        <v>0</v>
      </c>
      <c r="K388" s="5">
        <v>0</v>
      </c>
      <c r="L388" s="5">
        <v>0</v>
      </c>
      <c r="M388" s="5">
        <v>0</v>
      </c>
      <c r="N388" s="5">
        <v>1212</v>
      </c>
      <c r="O388" s="5">
        <v>37838</v>
      </c>
      <c r="P388" s="5">
        <v>72498</v>
      </c>
      <c r="Q388" s="5">
        <v>8077</v>
      </c>
      <c r="R388" s="5">
        <v>20375</v>
      </c>
      <c r="S388" s="5">
        <v>0</v>
      </c>
      <c r="T388" s="5">
        <v>0</v>
      </c>
      <c r="U388" s="5">
        <v>0</v>
      </c>
      <c r="V388" s="5"/>
      <c r="W388" s="5">
        <v>140000</v>
      </c>
      <c r="X388" s="5">
        <f>SUM(Tabla5[[#This Row],[ENE]:[DIC]])</f>
        <v>140000</v>
      </c>
      <c r="Y388" s="5">
        <f>Tabla5[[#This Row],[TOTAL]]-Tabla5[[#This Row],[comprobación]]</f>
        <v>0</v>
      </c>
    </row>
    <row r="389" spans="1:25">
      <c r="A389" s="4">
        <v>381</v>
      </c>
      <c r="B389" t="s">
        <v>185</v>
      </c>
      <c r="C389" s="4">
        <v>35203</v>
      </c>
      <c r="D389" s="4">
        <v>35</v>
      </c>
      <c r="E389" s="4">
        <v>203</v>
      </c>
      <c r="F389" t="s">
        <v>162</v>
      </c>
      <c r="G389" s="4" t="s">
        <v>186</v>
      </c>
      <c r="H389" s="4" t="s">
        <v>32</v>
      </c>
      <c r="I389" s="4">
        <v>11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/>
      <c r="W389" s="5">
        <v>0</v>
      </c>
      <c r="X389" s="5">
        <f>SUM(Tabla5[[#This Row],[ENE]:[DIC]])</f>
        <v>0</v>
      </c>
      <c r="Y389" s="5">
        <f>Tabla5[[#This Row],[TOTAL]]-Tabla5[[#This Row],[comprobación]]</f>
        <v>0</v>
      </c>
    </row>
    <row r="390" spans="1:25">
      <c r="A390" s="4">
        <v>382</v>
      </c>
      <c r="B390" t="s">
        <v>185</v>
      </c>
      <c r="C390" s="4">
        <v>35501</v>
      </c>
      <c r="D390" s="4">
        <v>35</v>
      </c>
      <c r="E390" s="4">
        <v>501</v>
      </c>
      <c r="F390" t="s">
        <v>63</v>
      </c>
      <c r="G390" s="4" t="s">
        <v>186</v>
      </c>
      <c r="H390" s="4" t="s">
        <v>32</v>
      </c>
      <c r="I390" s="4">
        <v>11</v>
      </c>
      <c r="J390" s="5">
        <v>0</v>
      </c>
      <c r="K390" s="5">
        <v>0</v>
      </c>
      <c r="L390" s="5">
        <v>697</v>
      </c>
      <c r="M390" s="5">
        <v>2103</v>
      </c>
      <c r="N390" s="5">
        <v>0</v>
      </c>
      <c r="O390" s="5">
        <v>1951</v>
      </c>
      <c r="P390" s="5">
        <v>0</v>
      </c>
      <c r="Q390" s="5">
        <v>0</v>
      </c>
      <c r="R390" s="5">
        <v>0</v>
      </c>
      <c r="S390" s="5">
        <v>0</v>
      </c>
      <c r="T390" s="5">
        <v>2624</v>
      </c>
      <c r="U390" s="5">
        <v>2625</v>
      </c>
      <c r="V390" s="5"/>
      <c r="W390" s="5">
        <v>10000</v>
      </c>
      <c r="X390" s="5">
        <f>SUM(Tabla5[[#This Row],[ENE]:[DIC]])</f>
        <v>10000</v>
      </c>
      <c r="Y390" s="5">
        <f>Tabla5[[#This Row],[TOTAL]]-Tabla5[[#This Row],[comprobación]]</f>
        <v>0</v>
      </c>
    </row>
    <row r="391" spans="1:25">
      <c r="A391" s="4">
        <v>383</v>
      </c>
      <c r="B391" t="s">
        <v>185</v>
      </c>
      <c r="C391" s="4">
        <v>38103</v>
      </c>
      <c r="D391" s="4">
        <v>38</v>
      </c>
      <c r="E391" s="4">
        <v>103</v>
      </c>
      <c r="F391" t="s">
        <v>64</v>
      </c>
      <c r="G391" s="4" t="s">
        <v>186</v>
      </c>
      <c r="H391" s="4" t="s">
        <v>32</v>
      </c>
      <c r="I391" s="4">
        <v>11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/>
      <c r="W391" s="5">
        <v>0</v>
      </c>
      <c r="X391" s="5">
        <f>SUM(Tabla5[[#This Row],[ENE]:[DIC]])</f>
        <v>0</v>
      </c>
      <c r="Y391" s="5">
        <f>Tabla5[[#This Row],[TOTAL]]-Tabla5[[#This Row],[comprobación]]</f>
        <v>0</v>
      </c>
    </row>
    <row r="392" spans="1:25">
      <c r="A392" s="4">
        <v>384</v>
      </c>
      <c r="B392" t="s">
        <v>185</v>
      </c>
      <c r="C392" s="4">
        <v>38210</v>
      </c>
      <c r="D392" s="4">
        <v>38</v>
      </c>
      <c r="E392" s="4">
        <v>210</v>
      </c>
      <c r="F392" t="s">
        <v>190</v>
      </c>
      <c r="G392" s="4" t="s">
        <v>186</v>
      </c>
      <c r="H392" s="4" t="s">
        <v>32</v>
      </c>
      <c r="I392" s="4">
        <v>11</v>
      </c>
      <c r="J392" s="5">
        <v>354</v>
      </c>
      <c r="K392" s="5">
        <v>28371</v>
      </c>
      <c r="L392" s="5">
        <v>12111</v>
      </c>
      <c r="M392" s="5">
        <v>9673</v>
      </c>
      <c r="N392" s="5">
        <v>23442</v>
      </c>
      <c r="O392" s="5">
        <v>4413</v>
      </c>
      <c r="P392" s="5">
        <v>0</v>
      </c>
      <c r="Q392" s="5">
        <v>5966</v>
      </c>
      <c r="R392" s="5">
        <v>3911</v>
      </c>
      <c r="S392" s="5">
        <v>1759</v>
      </c>
      <c r="T392" s="5">
        <v>0</v>
      </c>
      <c r="U392" s="5">
        <v>0</v>
      </c>
      <c r="V392" s="5"/>
      <c r="W392" s="5">
        <v>90000</v>
      </c>
      <c r="X392" s="5">
        <f>SUM(Tabla5[[#This Row],[ENE]:[DIC]])</f>
        <v>90000</v>
      </c>
      <c r="Y392" s="5">
        <f>Tabla5[[#This Row],[TOTAL]]-Tabla5[[#This Row],[comprobación]]</f>
        <v>0</v>
      </c>
    </row>
    <row r="393" spans="1:25">
      <c r="A393" s="4">
        <v>385</v>
      </c>
      <c r="B393" t="s">
        <v>185</v>
      </c>
      <c r="C393" s="4">
        <v>44104</v>
      </c>
      <c r="D393" s="4">
        <v>44</v>
      </c>
      <c r="E393" s="4">
        <v>104</v>
      </c>
      <c r="F393" t="s">
        <v>122</v>
      </c>
      <c r="G393" s="4" t="s">
        <v>186</v>
      </c>
      <c r="H393" s="4" t="s">
        <v>32</v>
      </c>
      <c r="I393" s="4">
        <v>11</v>
      </c>
      <c r="J393" s="5">
        <v>8213</v>
      </c>
      <c r="K393" s="5">
        <v>6860</v>
      </c>
      <c r="L393" s="5">
        <v>24155</v>
      </c>
      <c r="M393" s="5">
        <v>1449</v>
      </c>
      <c r="N393" s="5">
        <v>6763</v>
      </c>
      <c r="O393" s="5">
        <v>0</v>
      </c>
      <c r="P393" s="5">
        <v>0</v>
      </c>
      <c r="Q393" s="5">
        <v>9662</v>
      </c>
      <c r="R393" s="5">
        <v>0</v>
      </c>
      <c r="S393" s="5">
        <v>2898</v>
      </c>
      <c r="T393" s="5">
        <v>0</v>
      </c>
      <c r="U393" s="5">
        <v>0</v>
      </c>
      <c r="V393" s="5"/>
      <c r="W393" s="5">
        <v>60000</v>
      </c>
      <c r="X393" s="5">
        <f>SUM(Tabla5[[#This Row],[ENE]:[DIC]])</f>
        <v>60000</v>
      </c>
      <c r="Y393" s="5">
        <f>Tabla5[[#This Row],[TOTAL]]-Tabla5[[#This Row],[comprobación]]</f>
        <v>0</v>
      </c>
    </row>
    <row r="394" spans="1:25">
      <c r="A394" s="4">
        <v>386</v>
      </c>
      <c r="B394" t="s">
        <v>185</v>
      </c>
      <c r="C394" s="4">
        <v>44111</v>
      </c>
      <c r="D394" s="4">
        <v>44</v>
      </c>
      <c r="E394" s="4">
        <v>111</v>
      </c>
      <c r="F394" t="s">
        <v>191</v>
      </c>
      <c r="G394" s="4" t="s">
        <v>186</v>
      </c>
      <c r="H394" s="4" t="s">
        <v>32</v>
      </c>
      <c r="I394" s="4">
        <v>11</v>
      </c>
      <c r="J394" s="5">
        <v>0</v>
      </c>
      <c r="K394" s="5">
        <v>0</v>
      </c>
      <c r="L394" s="5">
        <v>0</v>
      </c>
      <c r="M394" s="5">
        <v>20000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/>
      <c r="W394" s="5">
        <v>20000</v>
      </c>
      <c r="X394" s="5">
        <f>SUM(Tabla5[[#This Row],[ENE]:[DIC]])</f>
        <v>20000</v>
      </c>
      <c r="Y394" s="5">
        <f>Tabla5[[#This Row],[TOTAL]]-Tabla5[[#This Row],[comprobación]]</f>
        <v>0</v>
      </c>
    </row>
    <row r="395" spans="1:25">
      <c r="A395" s="4">
        <v>387</v>
      </c>
      <c r="B395" t="s">
        <v>185</v>
      </c>
      <c r="C395" s="4">
        <v>44115</v>
      </c>
      <c r="D395" s="4">
        <v>44</v>
      </c>
      <c r="E395" s="4">
        <v>115</v>
      </c>
      <c r="F395" t="s">
        <v>192</v>
      </c>
      <c r="G395" s="4" t="s">
        <v>186</v>
      </c>
      <c r="H395" s="4" t="s">
        <v>32</v>
      </c>
      <c r="I395" s="4">
        <v>11</v>
      </c>
      <c r="J395" s="5">
        <v>23077</v>
      </c>
      <c r="K395" s="5">
        <v>0</v>
      </c>
      <c r="L395" s="5">
        <v>61538</v>
      </c>
      <c r="M395" s="5">
        <v>15385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/>
      <c r="W395" s="5">
        <v>100000</v>
      </c>
      <c r="X395" s="5">
        <f>SUM(Tabla5[[#This Row],[ENE]:[DIC]])</f>
        <v>100000</v>
      </c>
      <c r="Y395" s="5">
        <f>Tabla5[[#This Row],[TOTAL]]-Tabla5[[#This Row],[comprobación]]</f>
        <v>0</v>
      </c>
    </row>
    <row r="396" spans="1:25">
      <c r="A396" s="4">
        <v>388</v>
      </c>
      <c r="B396" t="s">
        <v>193</v>
      </c>
      <c r="C396" s="4">
        <v>11301</v>
      </c>
      <c r="D396" s="4">
        <v>11</v>
      </c>
      <c r="E396" s="4">
        <v>301</v>
      </c>
      <c r="F396" t="s">
        <v>36</v>
      </c>
      <c r="G396" s="4" t="s">
        <v>194</v>
      </c>
      <c r="H396" s="4" t="s">
        <v>32</v>
      </c>
      <c r="I396" s="4">
        <v>11</v>
      </c>
      <c r="J396" s="5">
        <v>63164</v>
      </c>
      <c r="K396" s="5">
        <v>63164</v>
      </c>
      <c r="L396" s="5">
        <v>63164</v>
      </c>
      <c r="M396" s="5">
        <v>63164</v>
      </c>
      <c r="N396" s="5">
        <v>63164</v>
      </c>
      <c r="O396" s="5">
        <v>63164</v>
      </c>
      <c r="P396" s="5">
        <v>63164</v>
      </c>
      <c r="Q396" s="5">
        <v>63164</v>
      </c>
      <c r="R396" s="5">
        <v>63164</v>
      </c>
      <c r="S396" s="5">
        <v>63164</v>
      </c>
      <c r="T396" s="5">
        <v>63164</v>
      </c>
      <c r="U396" s="6">
        <v>63171</v>
      </c>
      <c r="V396" s="5"/>
      <c r="W396" s="5">
        <v>757975</v>
      </c>
      <c r="X396" s="5">
        <f>SUM(Tabla5[[#This Row],[ENE]:[DIC]])</f>
        <v>757975</v>
      </c>
      <c r="Y396" s="5">
        <f>Tabla5[[#This Row],[TOTAL]]-Tabla5[[#This Row],[comprobación]]</f>
        <v>0</v>
      </c>
    </row>
    <row r="397" spans="1:25">
      <c r="A397" s="4">
        <v>389</v>
      </c>
      <c r="B397" t="s">
        <v>193</v>
      </c>
      <c r="C397" s="4">
        <v>12201</v>
      </c>
      <c r="D397" s="4">
        <v>12</v>
      </c>
      <c r="E397" s="4">
        <v>201</v>
      </c>
      <c r="F397" t="s">
        <v>47</v>
      </c>
      <c r="G397" s="4" t="s">
        <v>194</v>
      </c>
      <c r="H397" s="4" t="s">
        <v>32</v>
      </c>
      <c r="I397" s="4">
        <v>11</v>
      </c>
      <c r="J397" s="5">
        <v>0</v>
      </c>
      <c r="K397" s="5">
        <v>0</v>
      </c>
      <c r="L397" s="5">
        <v>0</v>
      </c>
      <c r="M397" s="5">
        <v>2353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2647</v>
      </c>
      <c r="T397" s="5">
        <v>0</v>
      </c>
      <c r="U397" s="5">
        <v>0</v>
      </c>
      <c r="V397" s="5"/>
      <c r="W397" s="5">
        <v>5000</v>
      </c>
      <c r="X397" s="5">
        <f>SUM(Tabla5[[#This Row],[ENE]:[DIC]])</f>
        <v>5000</v>
      </c>
      <c r="Y397" s="5">
        <f>Tabla5[[#This Row],[TOTAL]]-Tabla5[[#This Row],[comprobación]]</f>
        <v>0</v>
      </c>
    </row>
    <row r="398" spans="1:25">
      <c r="A398" s="4">
        <v>390</v>
      </c>
      <c r="B398" t="s">
        <v>193</v>
      </c>
      <c r="C398" s="4">
        <v>13201</v>
      </c>
      <c r="D398" s="4">
        <v>13</v>
      </c>
      <c r="E398" s="4">
        <v>201</v>
      </c>
      <c r="F398" t="s">
        <v>33</v>
      </c>
      <c r="G398" s="4" t="s">
        <v>194</v>
      </c>
      <c r="H398" s="4" t="s">
        <v>32</v>
      </c>
      <c r="I398" s="4">
        <v>11</v>
      </c>
      <c r="J398" s="5">
        <v>0</v>
      </c>
      <c r="K398" s="5">
        <v>0</v>
      </c>
      <c r="L398" s="5">
        <v>22186</v>
      </c>
      <c r="M398" s="5">
        <v>0</v>
      </c>
      <c r="N398" s="5">
        <v>0</v>
      </c>
      <c r="O398" s="5">
        <v>0</v>
      </c>
      <c r="P398" s="5">
        <v>409</v>
      </c>
      <c r="Q398" s="5">
        <v>0</v>
      </c>
      <c r="R398" s="5">
        <v>0</v>
      </c>
      <c r="S398" s="5">
        <v>18131</v>
      </c>
      <c r="T398" s="5">
        <v>0</v>
      </c>
      <c r="U398" s="5">
        <v>22186</v>
      </c>
      <c r="V398" s="5"/>
      <c r="W398" s="5">
        <v>62912</v>
      </c>
      <c r="X398" s="5">
        <f>SUM(Tabla5[[#This Row],[ENE]:[DIC]])</f>
        <v>62912</v>
      </c>
      <c r="Y398" s="5">
        <f>Tabla5[[#This Row],[TOTAL]]-Tabla5[[#This Row],[comprobación]]</f>
        <v>0</v>
      </c>
    </row>
    <row r="399" spans="1:25">
      <c r="A399" s="4">
        <v>391</v>
      </c>
      <c r="B399" t="s">
        <v>193</v>
      </c>
      <c r="C399" s="4">
        <v>13203</v>
      </c>
      <c r="D399" s="4">
        <v>13</v>
      </c>
      <c r="E399" s="4">
        <v>203</v>
      </c>
      <c r="F399" t="s">
        <v>34</v>
      </c>
      <c r="G399" s="4" t="s">
        <v>194</v>
      </c>
      <c r="H399" s="4" t="s">
        <v>32</v>
      </c>
      <c r="I399" s="4">
        <v>11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17913</v>
      </c>
      <c r="T399" s="5">
        <v>0</v>
      </c>
      <c r="U399" s="5">
        <v>35700</v>
      </c>
      <c r="V399" s="5"/>
      <c r="W399" s="5">
        <v>53613</v>
      </c>
      <c r="X399" s="5">
        <f>SUM(Tabla5[[#This Row],[ENE]:[DIC]])</f>
        <v>53613</v>
      </c>
      <c r="Y399" s="5">
        <f>Tabla5[[#This Row],[TOTAL]]-Tabla5[[#This Row],[comprobación]]</f>
        <v>0</v>
      </c>
    </row>
    <row r="400" spans="1:25">
      <c r="A400" s="4">
        <v>392</v>
      </c>
      <c r="B400" t="s">
        <v>193</v>
      </c>
      <c r="C400" s="4">
        <v>13401</v>
      </c>
      <c r="D400" s="4">
        <v>13</v>
      </c>
      <c r="E400" s="4">
        <v>401</v>
      </c>
      <c r="F400" t="s">
        <v>48</v>
      </c>
      <c r="G400" s="4" t="s">
        <v>194</v>
      </c>
      <c r="H400" s="4" t="s">
        <v>32</v>
      </c>
      <c r="I400" s="4">
        <v>11</v>
      </c>
      <c r="J400" s="5">
        <v>3165</v>
      </c>
      <c r="K400" s="5">
        <v>3165</v>
      </c>
      <c r="L400" s="5">
        <v>3165</v>
      </c>
      <c r="M400" s="5">
        <v>3376</v>
      </c>
      <c r="N400" s="5">
        <v>3587</v>
      </c>
      <c r="O400" s="5">
        <v>3587</v>
      </c>
      <c r="P400" s="5">
        <v>3587</v>
      </c>
      <c r="Q400" s="5">
        <v>3587</v>
      </c>
      <c r="R400" s="5">
        <v>0</v>
      </c>
      <c r="S400" s="5">
        <v>0</v>
      </c>
      <c r="T400" s="5">
        <v>3587</v>
      </c>
      <c r="U400" s="5">
        <v>3587</v>
      </c>
      <c r="V400" s="5"/>
      <c r="W400" s="5">
        <v>34393</v>
      </c>
      <c r="X400" s="5">
        <f>SUM(Tabla5[[#This Row],[ENE]:[DIC]])</f>
        <v>34393</v>
      </c>
      <c r="Y400" s="5">
        <f>Tabla5[[#This Row],[TOTAL]]-Tabla5[[#This Row],[comprobación]]</f>
        <v>0</v>
      </c>
    </row>
    <row r="401" spans="1:25">
      <c r="A401" s="4">
        <v>393</v>
      </c>
      <c r="B401" t="s">
        <v>193</v>
      </c>
      <c r="C401" s="4">
        <v>15202</v>
      </c>
      <c r="D401" s="4">
        <v>15</v>
      </c>
      <c r="E401" s="4">
        <v>202</v>
      </c>
      <c r="F401" t="s">
        <v>91</v>
      </c>
      <c r="G401" s="4" t="s">
        <v>194</v>
      </c>
      <c r="H401" s="4" t="s">
        <v>32</v>
      </c>
      <c r="I401" s="4">
        <v>11</v>
      </c>
      <c r="J401" s="5">
        <v>0</v>
      </c>
      <c r="K401" s="5">
        <v>0</v>
      </c>
      <c r="L401" s="5">
        <v>0</v>
      </c>
      <c r="M401" s="5">
        <v>0</v>
      </c>
      <c r="N401" s="5">
        <v>20525</v>
      </c>
      <c r="O401" s="5">
        <v>0</v>
      </c>
      <c r="P401" s="5">
        <v>0</v>
      </c>
      <c r="Q401" s="5">
        <v>0</v>
      </c>
      <c r="R401" s="5">
        <v>0</v>
      </c>
      <c r="S401" s="5">
        <v>4475</v>
      </c>
      <c r="T401" s="5">
        <v>0</v>
      </c>
      <c r="U401" s="5">
        <v>0</v>
      </c>
      <c r="V401" s="5"/>
      <c r="W401" s="5">
        <v>25000</v>
      </c>
      <c r="X401" s="5">
        <f>SUM(Tabla5[[#This Row],[ENE]:[DIC]])</f>
        <v>25000</v>
      </c>
      <c r="Y401" s="5">
        <f>Tabla5[[#This Row],[TOTAL]]-Tabla5[[#This Row],[comprobación]]</f>
        <v>0</v>
      </c>
    </row>
    <row r="402" spans="1:25">
      <c r="A402" s="4">
        <v>394</v>
      </c>
      <c r="B402" t="s">
        <v>193</v>
      </c>
      <c r="C402" s="4">
        <v>15404</v>
      </c>
      <c r="D402" s="4">
        <v>15</v>
      </c>
      <c r="E402" s="4">
        <v>404</v>
      </c>
      <c r="F402" t="s">
        <v>49</v>
      </c>
      <c r="G402" s="4" t="s">
        <v>194</v>
      </c>
      <c r="H402" s="4" t="s">
        <v>32</v>
      </c>
      <c r="I402" s="4">
        <v>11</v>
      </c>
      <c r="J402" s="5">
        <v>212</v>
      </c>
      <c r="K402" s="5">
        <v>282</v>
      </c>
      <c r="L402" s="5">
        <v>536</v>
      </c>
      <c r="M402" s="5">
        <v>625</v>
      </c>
      <c r="N402" s="5">
        <v>727</v>
      </c>
      <c r="O402" s="5">
        <v>148</v>
      </c>
      <c r="P402" s="5">
        <v>0</v>
      </c>
      <c r="Q402" s="5">
        <v>240</v>
      </c>
      <c r="R402" s="5">
        <v>0</v>
      </c>
      <c r="S402" s="5">
        <v>461</v>
      </c>
      <c r="T402" s="5">
        <v>0</v>
      </c>
      <c r="U402" s="5">
        <v>0</v>
      </c>
      <c r="V402" s="5"/>
      <c r="W402" s="5">
        <v>3231</v>
      </c>
      <c r="X402" s="5">
        <f>SUM(Tabla5[[#This Row],[ENE]:[DIC]])</f>
        <v>3231</v>
      </c>
      <c r="Y402" s="5">
        <f>Tabla5[[#This Row],[TOTAL]]-Tabla5[[#This Row],[comprobación]]</f>
        <v>0</v>
      </c>
    </row>
    <row r="403" spans="1:25">
      <c r="A403" s="4">
        <v>395</v>
      </c>
      <c r="B403" t="s">
        <v>193</v>
      </c>
      <c r="C403" s="4">
        <v>15405</v>
      </c>
      <c r="D403" s="4">
        <v>15</v>
      </c>
      <c r="E403" s="4">
        <v>405</v>
      </c>
      <c r="F403" t="s">
        <v>50</v>
      </c>
      <c r="G403" s="4" t="s">
        <v>194</v>
      </c>
      <c r="H403" s="4" t="s">
        <v>32</v>
      </c>
      <c r="I403" s="4">
        <v>11</v>
      </c>
      <c r="J403" s="5">
        <v>0</v>
      </c>
      <c r="K403" s="5">
        <v>0</v>
      </c>
      <c r="L403" s="5">
        <v>506</v>
      </c>
      <c r="M403" s="5">
        <v>569</v>
      </c>
      <c r="N403" s="5">
        <v>569</v>
      </c>
      <c r="O403" s="5">
        <v>3787</v>
      </c>
      <c r="P403" s="5">
        <v>3806</v>
      </c>
      <c r="Q403" s="5">
        <v>569</v>
      </c>
      <c r="R403" s="5">
        <v>1160</v>
      </c>
      <c r="S403" s="5">
        <v>0</v>
      </c>
      <c r="T403" s="5">
        <v>0</v>
      </c>
      <c r="U403" s="5">
        <v>0</v>
      </c>
      <c r="V403" s="5"/>
      <c r="W403" s="5">
        <v>10966</v>
      </c>
      <c r="X403" s="5">
        <f>SUM(Tabla5[[#This Row],[ENE]:[DIC]])</f>
        <v>10966</v>
      </c>
      <c r="Y403" s="5">
        <f>Tabla5[[#This Row],[TOTAL]]-Tabla5[[#This Row],[comprobación]]</f>
        <v>0</v>
      </c>
    </row>
    <row r="404" spans="1:25">
      <c r="A404" s="4">
        <v>396</v>
      </c>
      <c r="B404" t="s">
        <v>193</v>
      </c>
      <c r="C404" s="4">
        <v>15408</v>
      </c>
      <c r="D404" s="4">
        <v>15</v>
      </c>
      <c r="E404" s="4">
        <v>408</v>
      </c>
      <c r="F404" t="s">
        <v>38</v>
      </c>
      <c r="G404" s="4" t="s">
        <v>194</v>
      </c>
      <c r="H404" s="4" t="s">
        <v>32</v>
      </c>
      <c r="I404" s="4">
        <v>11</v>
      </c>
      <c r="J404" s="5">
        <v>1301</v>
      </c>
      <c r="K404" s="5">
        <v>1301</v>
      </c>
      <c r="L404" s="5">
        <v>1457</v>
      </c>
      <c r="M404" s="5">
        <v>1301</v>
      </c>
      <c r="N404" s="5">
        <v>1301</v>
      </c>
      <c r="O404" s="5">
        <v>1301</v>
      </c>
      <c r="P404" s="5">
        <v>1370</v>
      </c>
      <c r="Q404" s="5">
        <v>634</v>
      </c>
      <c r="R404" s="5">
        <v>625</v>
      </c>
      <c r="S404" s="5">
        <v>639</v>
      </c>
      <c r="T404" s="5">
        <v>634</v>
      </c>
      <c r="U404" s="5">
        <v>631</v>
      </c>
      <c r="V404" s="5"/>
      <c r="W404" s="5">
        <v>12495</v>
      </c>
      <c r="X404" s="5">
        <f>SUM(Tabla5[[#This Row],[ENE]:[DIC]])</f>
        <v>12495</v>
      </c>
      <c r="Y404" s="5">
        <f>Tabla5[[#This Row],[TOTAL]]-Tabla5[[#This Row],[comprobación]]</f>
        <v>0</v>
      </c>
    </row>
    <row r="405" spans="1:25">
      <c r="A405" s="4">
        <v>397</v>
      </c>
      <c r="B405" t="s">
        <v>193</v>
      </c>
      <c r="C405" s="4">
        <v>21101</v>
      </c>
      <c r="D405" s="4">
        <v>21</v>
      </c>
      <c r="E405" s="4">
        <v>101</v>
      </c>
      <c r="F405" t="s">
        <v>39</v>
      </c>
      <c r="G405" s="4" t="s">
        <v>194</v>
      </c>
      <c r="H405" s="4" t="s">
        <v>32</v>
      </c>
      <c r="I405" s="4">
        <v>11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/>
      <c r="W405" s="5">
        <v>0</v>
      </c>
      <c r="X405" s="5">
        <f>SUM(Tabla5[[#This Row],[ENE]:[DIC]])</f>
        <v>0</v>
      </c>
      <c r="Y405" s="5">
        <f>Tabla5[[#This Row],[TOTAL]]-Tabla5[[#This Row],[comprobación]]</f>
        <v>0</v>
      </c>
    </row>
    <row r="406" spans="1:25">
      <c r="A406" s="4">
        <v>398</v>
      </c>
      <c r="B406" t="s">
        <v>193</v>
      </c>
      <c r="C406" s="4">
        <v>21201</v>
      </c>
      <c r="D406" s="4">
        <v>21</v>
      </c>
      <c r="E406" s="4">
        <v>201</v>
      </c>
      <c r="F406" t="s">
        <v>75</v>
      </c>
      <c r="G406" s="4" t="s">
        <v>194</v>
      </c>
      <c r="H406" s="4" t="s">
        <v>32</v>
      </c>
      <c r="I406" s="4">
        <v>11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/>
      <c r="W406" s="5">
        <v>0</v>
      </c>
      <c r="X406" s="5">
        <f>SUM(Tabla5[[#This Row],[ENE]:[DIC]])</f>
        <v>0</v>
      </c>
      <c r="Y406" s="5">
        <f>Tabla5[[#This Row],[TOTAL]]-Tabla5[[#This Row],[comprobación]]</f>
        <v>0</v>
      </c>
    </row>
    <row r="407" spans="1:25">
      <c r="A407" s="4">
        <v>399</v>
      </c>
      <c r="B407" t="s">
        <v>193</v>
      </c>
      <c r="C407" s="4">
        <v>22103</v>
      </c>
      <c r="D407" s="4">
        <v>22</v>
      </c>
      <c r="E407" s="4">
        <v>103</v>
      </c>
      <c r="F407" t="s">
        <v>54</v>
      </c>
      <c r="G407" s="4" t="s">
        <v>194</v>
      </c>
      <c r="H407" s="4" t="s">
        <v>32</v>
      </c>
      <c r="I407" s="4">
        <v>11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/>
      <c r="W407" s="5">
        <v>0</v>
      </c>
      <c r="X407" s="5">
        <f>SUM(Tabla5[[#This Row],[ENE]:[DIC]])</f>
        <v>0</v>
      </c>
      <c r="Y407" s="5">
        <f>Tabla5[[#This Row],[TOTAL]]-Tabla5[[#This Row],[comprobación]]</f>
        <v>0</v>
      </c>
    </row>
    <row r="408" spans="1:25">
      <c r="A408" s="4">
        <v>400</v>
      </c>
      <c r="B408" t="s">
        <v>193</v>
      </c>
      <c r="C408" s="4">
        <v>26101</v>
      </c>
      <c r="D408" s="4">
        <v>26</v>
      </c>
      <c r="E408" s="4">
        <v>101</v>
      </c>
      <c r="F408" t="s">
        <v>41</v>
      </c>
      <c r="G408" s="4" t="s">
        <v>194</v>
      </c>
      <c r="H408" s="4" t="s">
        <v>32</v>
      </c>
      <c r="I408" s="4">
        <v>11</v>
      </c>
      <c r="J408" s="5">
        <v>1577</v>
      </c>
      <c r="K408" s="5">
        <v>1635</v>
      </c>
      <c r="L408" s="5">
        <v>1102</v>
      </c>
      <c r="M408" s="5">
        <v>2212</v>
      </c>
      <c r="N408" s="5">
        <v>13062</v>
      </c>
      <c r="O408" s="5">
        <v>3412</v>
      </c>
      <c r="P408" s="5">
        <v>2314</v>
      </c>
      <c r="Q408" s="5">
        <v>2376</v>
      </c>
      <c r="R408" s="5">
        <v>2017</v>
      </c>
      <c r="S408" s="5">
        <v>15410</v>
      </c>
      <c r="T408" s="5">
        <v>203</v>
      </c>
      <c r="U408" s="5">
        <v>2061</v>
      </c>
      <c r="V408" s="5"/>
      <c r="W408" s="5">
        <v>47381</v>
      </c>
      <c r="X408" s="5">
        <f>SUM(Tabla5[[#This Row],[ENE]:[DIC]])</f>
        <v>47381</v>
      </c>
      <c r="Y408" s="5">
        <f>Tabla5[[#This Row],[TOTAL]]-Tabla5[[#This Row],[comprobación]]</f>
        <v>0</v>
      </c>
    </row>
    <row r="409" spans="1:25">
      <c r="A409" s="4">
        <v>401</v>
      </c>
      <c r="B409" t="s">
        <v>193</v>
      </c>
      <c r="C409" s="4">
        <v>38101</v>
      </c>
      <c r="D409" s="4">
        <v>38</v>
      </c>
      <c r="E409" s="4">
        <v>101</v>
      </c>
      <c r="F409" t="s">
        <v>43</v>
      </c>
      <c r="G409" s="4" t="s">
        <v>194</v>
      </c>
      <c r="H409" s="4" t="s">
        <v>32</v>
      </c>
      <c r="I409" s="4">
        <v>11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/>
      <c r="W409" s="5">
        <v>0</v>
      </c>
      <c r="X409" s="5">
        <f>SUM(Tabla5[[#This Row],[ENE]:[DIC]])</f>
        <v>0</v>
      </c>
      <c r="Y409" s="5">
        <f>Tabla5[[#This Row],[TOTAL]]-Tabla5[[#This Row],[comprobación]]</f>
        <v>0</v>
      </c>
    </row>
    <row r="410" spans="1:25">
      <c r="A410" s="4">
        <v>402</v>
      </c>
      <c r="B410" t="s">
        <v>193</v>
      </c>
      <c r="C410" s="4">
        <v>38103</v>
      </c>
      <c r="D410" s="4">
        <v>38</v>
      </c>
      <c r="E410" s="4">
        <v>103</v>
      </c>
      <c r="F410" t="s">
        <v>64</v>
      </c>
      <c r="G410" s="4" t="s">
        <v>194</v>
      </c>
      <c r="H410" s="4" t="s">
        <v>32</v>
      </c>
      <c r="I410" s="4">
        <v>11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/>
      <c r="W410" s="5">
        <v>0</v>
      </c>
      <c r="X410" s="5">
        <f>SUM(Tabla5[[#This Row],[ENE]:[DIC]])</f>
        <v>0</v>
      </c>
      <c r="Y410" s="5">
        <f>Tabla5[[#This Row],[TOTAL]]-Tabla5[[#This Row],[comprobación]]</f>
        <v>0</v>
      </c>
    </row>
    <row r="411" spans="1:25">
      <c r="A411" s="4">
        <v>403</v>
      </c>
      <c r="B411" t="s">
        <v>193</v>
      </c>
      <c r="C411" s="4">
        <v>38229</v>
      </c>
      <c r="D411" s="4">
        <v>38</v>
      </c>
      <c r="E411" s="4">
        <v>229</v>
      </c>
      <c r="F411" t="s">
        <v>195</v>
      </c>
      <c r="G411" s="4" t="s">
        <v>194</v>
      </c>
      <c r="H411" s="4" t="s">
        <v>32</v>
      </c>
      <c r="I411" s="4">
        <v>11</v>
      </c>
      <c r="J411" s="5">
        <v>0</v>
      </c>
      <c r="K411" s="5">
        <v>0</v>
      </c>
      <c r="L411" s="5">
        <v>0</v>
      </c>
      <c r="M411" s="5">
        <v>0</v>
      </c>
      <c r="N411" s="5">
        <v>13065</v>
      </c>
      <c r="O411" s="5">
        <v>0</v>
      </c>
      <c r="P411" s="5">
        <v>0</v>
      </c>
      <c r="Q411" s="5">
        <v>0</v>
      </c>
      <c r="R411" s="5">
        <v>0</v>
      </c>
      <c r="S411" s="5">
        <v>6935</v>
      </c>
      <c r="T411" s="5">
        <v>0</v>
      </c>
      <c r="U411" s="5">
        <v>0</v>
      </c>
      <c r="V411" s="5"/>
      <c r="W411" s="5">
        <v>20000</v>
      </c>
      <c r="X411" s="5">
        <f>SUM(Tabla5[[#This Row],[ENE]:[DIC]])</f>
        <v>20000</v>
      </c>
      <c r="Y411" s="5">
        <f>Tabla5[[#This Row],[TOTAL]]-Tabla5[[#This Row],[comprobación]]</f>
        <v>0</v>
      </c>
    </row>
    <row r="412" spans="1:25">
      <c r="A412" s="4">
        <v>404</v>
      </c>
      <c r="B412" t="s">
        <v>196</v>
      </c>
      <c r="C412" s="4">
        <v>11301</v>
      </c>
      <c r="D412" s="4">
        <v>11</v>
      </c>
      <c r="E412" s="4">
        <v>301</v>
      </c>
      <c r="F412" t="s">
        <v>36</v>
      </c>
      <c r="G412" s="4" t="s">
        <v>197</v>
      </c>
      <c r="H412" s="4" t="s">
        <v>32</v>
      </c>
      <c r="I412" s="4">
        <v>11</v>
      </c>
      <c r="J412" s="5">
        <v>23161</v>
      </c>
      <c r="K412" s="5">
        <v>23161</v>
      </c>
      <c r="L412" s="5">
        <v>23161</v>
      </c>
      <c r="M412" s="5">
        <v>23161</v>
      </c>
      <c r="N412" s="5">
        <v>23161</v>
      </c>
      <c r="O412" s="5">
        <v>23161</v>
      </c>
      <c r="P412" s="5">
        <v>23161</v>
      </c>
      <c r="Q412" s="5">
        <v>23161</v>
      </c>
      <c r="R412" s="5">
        <v>23161</v>
      </c>
      <c r="S412" s="5">
        <v>23161</v>
      </c>
      <c r="T412" s="5">
        <v>23161</v>
      </c>
      <c r="U412" s="6">
        <v>23165</v>
      </c>
      <c r="V412" s="5"/>
      <c r="W412" s="5">
        <v>277936</v>
      </c>
      <c r="X412" s="5">
        <f>SUM(Tabla5[[#This Row],[ENE]:[DIC]])</f>
        <v>277936</v>
      </c>
      <c r="Y412" s="5">
        <f>Tabla5[[#This Row],[TOTAL]]-Tabla5[[#This Row],[comprobación]]</f>
        <v>0</v>
      </c>
    </row>
    <row r="413" spans="1:25">
      <c r="A413" s="4">
        <v>405</v>
      </c>
      <c r="B413" t="s">
        <v>196</v>
      </c>
      <c r="C413" s="4">
        <v>12201</v>
      </c>
      <c r="D413" s="4">
        <v>12</v>
      </c>
      <c r="E413" s="4">
        <v>201</v>
      </c>
      <c r="F413" t="s">
        <v>47</v>
      </c>
      <c r="G413" s="4" t="s">
        <v>197</v>
      </c>
      <c r="H413" s="4" t="s">
        <v>32</v>
      </c>
      <c r="I413" s="4">
        <v>11</v>
      </c>
      <c r="J413" s="5">
        <v>1424</v>
      </c>
      <c r="K413" s="5">
        <v>1424</v>
      </c>
      <c r="L413" s="5">
        <v>1899</v>
      </c>
      <c r="M413" s="5">
        <v>1424</v>
      </c>
      <c r="N413" s="5">
        <v>1424</v>
      </c>
      <c r="O413" s="5">
        <v>1899</v>
      </c>
      <c r="P413" s="5">
        <v>0</v>
      </c>
      <c r="Q413" s="5">
        <v>2532</v>
      </c>
      <c r="R413" s="5">
        <v>2532</v>
      </c>
      <c r="S413" s="5">
        <v>2532</v>
      </c>
      <c r="T413" s="5">
        <v>1266</v>
      </c>
      <c r="U413" s="5">
        <v>1267</v>
      </c>
      <c r="V413" s="5"/>
      <c r="W413" s="5">
        <v>19623</v>
      </c>
      <c r="X413" s="5">
        <f>SUM(Tabla5[[#This Row],[ENE]:[DIC]])</f>
        <v>19623</v>
      </c>
      <c r="Y413" s="5">
        <f>Tabla5[[#This Row],[TOTAL]]-Tabla5[[#This Row],[comprobación]]</f>
        <v>0</v>
      </c>
    </row>
    <row r="414" spans="1:25">
      <c r="A414" s="4">
        <v>406</v>
      </c>
      <c r="B414" t="s">
        <v>196</v>
      </c>
      <c r="C414" s="4">
        <v>13201</v>
      </c>
      <c r="D414" s="4">
        <v>13</v>
      </c>
      <c r="E414" s="4">
        <v>201</v>
      </c>
      <c r="F414" t="s">
        <v>33</v>
      </c>
      <c r="G414" s="4" t="s">
        <v>197</v>
      </c>
      <c r="H414" s="4" t="s">
        <v>32</v>
      </c>
      <c r="I414" s="4">
        <v>11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7400</v>
      </c>
      <c r="T414" s="5">
        <v>0</v>
      </c>
      <c r="U414" s="5">
        <v>0</v>
      </c>
      <c r="V414" s="5"/>
      <c r="W414" s="5">
        <v>7400</v>
      </c>
      <c r="X414" s="5">
        <f>SUM(Tabla5[[#This Row],[ENE]:[DIC]])</f>
        <v>7400</v>
      </c>
      <c r="Y414" s="5">
        <f>Tabla5[[#This Row],[TOTAL]]-Tabla5[[#This Row],[comprobación]]</f>
        <v>0</v>
      </c>
    </row>
    <row r="415" spans="1:25">
      <c r="A415" s="4">
        <v>407</v>
      </c>
      <c r="B415" t="s">
        <v>196</v>
      </c>
      <c r="C415" s="4">
        <v>13203</v>
      </c>
      <c r="D415" s="4">
        <v>13</v>
      </c>
      <c r="E415" s="4">
        <v>203</v>
      </c>
      <c r="F415" t="s">
        <v>34</v>
      </c>
      <c r="G415" s="4" t="s">
        <v>197</v>
      </c>
      <c r="H415" s="4" t="s">
        <v>32</v>
      </c>
      <c r="I415" s="4">
        <v>11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16586</v>
      </c>
      <c r="T415" s="5">
        <v>0</v>
      </c>
      <c r="U415" s="5">
        <v>7566</v>
      </c>
      <c r="V415" s="5"/>
      <c r="W415" s="5">
        <v>24152</v>
      </c>
      <c r="X415" s="5">
        <f>SUM(Tabla5[[#This Row],[ENE]:[DIC]])</f>
        <v>24152</v>
      </c>
      <c r="Y415" s="5">
        <f>Tabla5[[#This Row],[TOTAL]]-Tabla5[[#This Row],[comprobación]]</f>
        <v>0</v>
      </c>
    </row>
    <row r="416" spans="1:25">
      <c r="A416" s="4">
        <v>408</v>
      </c>
      <c r="B416" t="s">
        <v>196</v>
      </c>
      <c r="C416" s="4">
        <v>13401</v>
      </c>
      <c r="D416" s="4">
        <v>13</v>
      </c>
      <c r="E416" s="4">
        <v>401</v>
      </c>
      <c r="F416" t="s">
        <v>48</v>
      </c>
      <c r="G416" s="4" t="s">
        <v>197</v>
      </c>
      <c r="H416" s="4" t="s">
        <v>32</v>
      </c>
      <c r="I416" s="4">
        <v>11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2110</v>
      </c>
      <c r="S416" s="5">
        <v>0</v>
      </c>
      <c r="T416" s="5">
        <v>0</v>
      </c>
      <c r="U416" s="5">
        <v>0</v>
      </c>
      <c r="V416" s="5"/>
      <c r="W416" s="5">
        <v>2110</v>
      </c>
      <c r="X416" s="5">
        <f>SUM(Tabla5[[#This Row],[ENE]:[DIC]])</f>
        <v>2110</v>
      </c>
      <c r="Y416" s="5">
        <f>Tabla5[[#This Row],[TOTAL]]-Tabla5[[#This Row],[comprobación]]</f>
        <v>0</v>
      </c>
    </row>
    <row r="417" spans="1:25">
      <c r="A417" s="4">
        <v>409</v>
      </c>
      <c r="B417" t="s">
        <v>196</v>
      </c>
      <c r="C417" s="4">
        <v>21101</v>
      </c>
      <c r="D417" s="4">
        <v>21</v>
      </c>
      <c r="E417" s="4">
        <v>101</v>
      </c>
      <c r="F417" t="s">
        <v>39</v>
      </c>
      <c r="G417" s="4" t="s">
        <v>197</v>
      </c>
      <c r="H417" s="4" t="s">
        <v>32</v>
      </c>
      <c r="I417" s="4">
        <v>11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/>
      <c r="W417" s="5">
        <v>0</v>
      </c>
      <c r="X417" s="5">
        <f>SUM(Tabla5[[#This Row],[ENE]:[DIC]])</f>
        <v>0</v>
      </c>
      <c r="Y417" s="5">
        <f>Tabla5[[#This Row],[TOTAL]]-Tabla5[[#This Row],[comprobación]]</f>
        <v>0</v>
      </c>
    </row>
    <row r="418" spans="1:25">
      <c r="A418" s="4">
        <v>410</v>
      </c>
      <c r="B418" t="s">
        <v>196</v>
      </c>
      <c r="C418" s="4">
        <v>21201</v>
      </c>
      <c r="D418" s="4">
        <v>21</v>
      </c>
      <c r="E418" s="4">
        <v>201</v>
      </c>
      <c r="F418" t="s">
        <v>75</v>
      </c>
      <c r="G418" s="4" t="s">
        <v>197</v>
      </c>
      <c r="H418" s="4" t="s">
        <v>32</v>
      </c>
      <c r="I418" s="4">
        <v>11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/>
      <c r="W418" s="5">
        <v>0</v>
      </c>
      <c r="X418" s="5">
        <f>SUM(Tabla5[[#This Row],[ENE]:[DIC]])</f>
        <v>0</v>
      </c>
      <c r="Y418" s="5">
        <f>Tabla5[[#This Row],[TOTAL]]-Tabla5[[#This Row],[comprobación]]</f>
        <v>0</v>
      </c>
    </row>
    <row r="419" spans="1:25">
      <c r="A419" s="4">
        <v>411</v>
      </c>
      <c r="B419" t="s">
        <v>196</v>
      </c>
      <c r="C419" s="4">
        <v>22103</v>
      </c>
      <c r="D419" s="4">
        <v>22</v>
      </c>
      <c r="E419" s="4">
        <v>103</v>
      </c>
      <c r="F419" t="s">
        <v>54</v>
      </c>
      <c r="G419" s="4" t="s">
        <v>197</v>
      </c>
      <c r="H419" s="4" t="s">
        <v>32</v>
      </c>
      <c r="I419" s="4">
        <v>11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/>
      <c r="W419" s="5">
        <v>0</v>
      </c>
      <c r="X419" s="5">
        <f>SUM(Tabla5[[#This Row],[ENE]:[DIC]])</f>
        <v>0</v>
      </c>
      <c r="Y419" s="5">
        <f>Tabla5[[#This Row],[TOTAL]]-Tabla5[[#This Row],[comprobación]]</f>
        <v>0</v>
      </c>
    </row>
    <row r="420" spans="1:25">
      <c r="A420" s="4">
        <v>412</v>
      </c>
      <c r="B420" t="s">
        <v>196</v>
      </c>
      <c r="C420" s="4">
        <v>29201</v>
      </c>
      <c r="D420" s="4">
        <v>29</v>
      </c>
      <c r="E420" s="4">
        <v>201</v>
      </c>
      <c r="F420" t="s">
        <v>76</v>
      </c>
      <c r="G420" s="4" t="s">
        <v>197</v>
      </c>
      <c r="H420" s="4" t="s">
        <v>32</v>
      </c>
      <c r="I420" s="4">
        <v>11</v>
      </c>
      <c r="J420" s="5">
        <v>0</v>
      </c>
      <c r="K420" s="5">
        <v>6600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/>
      <c r="W420" s="5">
        <v>6600</v>
      </c>
      <c r="X420" s="5">
        <f>SUM(Tabla5[[#This Row],[ENE]:[DIC]])</f>
        <v>6600</v>
      </c>
      <c r="Y420" s="5">
        <f>Tabla5[[#This Row],[TOTAL]]-Tabla5[[#This Row],[comprobación]]</f>
        <v>0</v>
      </c>
    </row>
    <row r="421" spans="1:25">
      <c r="A421" s="4">
        <v>413</v>
      </c>
      <c r="B421" t="s">
        <v>196</v>
      </c>
      <c r="C421" s="4">
        <v>29901</v>
      </c>
      <c r="D421" s="4">
        <v>29</v>
      </c>
      <c r="E421" s="4">
        <v>901</v>
      </c>
      <c r="F421" t="s">
        <v>42</v>
      </c>
      <c r="G421" s="4" t="s">
        <v>197</v>
      </c>
      <c r="H421" s="4" t="s">
        <v>32</v>
      </c>
      <c r="I421" s="4">
        <v>11</v>
      </c>
      <c r="J421" s="5">
        <v>0</v>
      </c>
      <c r="K421" s="5">
        <v>49</v>
      </c>
      <c r="L421" s="5">
        <v>0</v>
      </c>
      <c r="M421" s="5">
        <v>0</v>
      </c>
      <c r="N421" s="5">
        <v>3441</v>
      </c>
      <c r="O421" s="5">
        <v>0</v>
      </c>
      <c r="P421" s="5">
        <v>0</v>
      </c>
      <c r="Q421" s="5">
        <v>358</v>
      </c>
      <c r="R421" s="5">
        <v>547</v>
      </c>
      <c r="S421" s="5">
        <v>0</v>
      </c>
      <c r="T421" s="5">
        <v>0</v>
      </c>
      <c r="U421" s="5">
        <v>0</v>
      </c>
      <c r="V421" s="5"/>
      <c r="W421" s="5">
        <v>4395</v>
      </c>
      <c r="X421" s="5">
        <f>SUM(Tabla5[[#This Row],[ENE]:[DIC]])</f>
        <v>4395</v>
      </c>
      <c r="Y421" s="5">
        <f>Tabla5[[#This Row],[TOTAL]]-Tabla5[[#This Row],[comprobación]]</f>
        <v>0</v>
      </c>
    </row>
    <row r="422" spans="1:25">
      <c r="A422" s="4">
        <v>414</v>
      </c>
      <c r="B422" t="s">
        <v>196</v>
      </c>
      <c r="C422" s="4">
        <v>32602</v>
      </c>
      <c r="D422" s="4">
        <v>32</v>
      </c>
      <c r="E422" s="4">
        <v>602</v>
      </c>
      <c r="F422" t="s">
        <v>160</v>
      </c>
      <c r="G422" s="4" t="s">
        <v>197</v>
      </c>
      <c r="H422" s="4" t="s">
        <v>32</v>
      </c>
      <c r="I422" s="4">
        <v>11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3584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/>
      <c r="W422" s="5">
        <v>3584</v>
      </c>
      <c r="X422" s="5">
        <f>SUM(Tabla5[[#This Row],[ENE]:[DIC]])</f>
        <v>3584</v>
      </c>
      <c r="Y422" s="5">
        <f>Tabla5[[#This Row],[TOTAL]]-Tabla5[[#This Row],[comprobación]]</f>
        <v>0</v>
      </c>
    </row>
    <row r="423" spans="1:25">
      <c r="A423" s="4">
        <v>415</v>
      </c>
      <c r="B423" t="s">
        <v>196</v>
      </c>
      <c r="C423" s="4">
        <v>33401</v>
      </c>
      <c r="D423" s="4">
        <v>33</v>
      </c>
      <c r="E423" s="4">
        <v>401</v>
      </c>
      <c r="F423" t="s">
        <v>198</v>
      </c>
      <c r="G423" s="4" t="s">
        <v>197</v>
      </c>
      <c r="H423" s="4" t="s">
        <v>32</v>
      </c>
      <c r="I423" s="4">
        <v>11</v>
      </c>
      <c r="J423" s="5">
        <v>0</v>
      </c>
      <c r="K423" s="5">
        <v>0</v>
      </c>
      <c r="L423" s="5">
        <v>0</v>
      </c>
      <c r="M423" s="5">
        <v>27192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/>
      <c r="W423" s="5">
        <v>27192</v>
      </c>
      <c r="X423" s="5">
        <f>SUM(Tabla5[[#This Row],[ENE]:[DIC]])</f>
        <v>27192</v>
      </c>
      <c r="Y423" s="5">
        <f>Tabla5[[#This Row],[TOTAL]]-Tabla5[[#This Row],[comprobación]]</f>
        <v>0</v>
      </c>
    </row>
    <row r="424" spans="1:25">
      <c r="A424" s="4">
        <v>416</v>
      </c>
      <c r="B424" t="s">
        <v>196</v>
      </c>
      <c r="C424" s="4">
        <v>38101</v>
      </c>
      <c r="D424" s="4">
        <v>38</v>
      </c>
      <c r="E424" s="4">
        <v>101</v>
      </c>
      <c r="F424" t="s">
        <v>43</v>
      </c>
      <c r="G424" s="4" t="s">
        <v>197</v>
      </c>
      <c r="H424" s="4" t="s">
        <v>32</v>
      </c>
      <c r="I424" s="4">
        <v>11</v>
      </c>
      <c r="J424" s="5">
        <v>0</v>
      </c>
      <c r="K424" s="5">
        <v>0</v>
      </c>
      <c r="L424" s="5">
        <v>14154</v>
      </c>
      <c r="M424" s="5">
        <v>0</v>
      </c>
      <c r="N424" s="5">
        <v>0</v>
      </c>
      <c r="O424" s="5">
        <v>0</v>
      </c>
      <c r="P424" s="5">
        <v>0</v>
      </c>
      <c r="Q424" s="5">
        <v>309</v>
      </c>
      <c r="R424" s="5">
        <v>0</v>
      </c>
      <c r="S424" s="5">
        <v>0</v>
      </c>
      <c r="T424" s="5">
        <v>0</v>
      </c>
      <c r="U424" s="5">
        <v>0</v>
      </c>
      <c r="V424" s="5"/>
      <c r="W424" s="5">
        <v>14463</v>
      </c>
      <c r="X424" s="5">
        <f>SUM(Tabla5[[#This Row],[ENE]:[DIC]])</f>
        <v>14463</v>
      </c>
      <c r="Y424" s="5">
        <f>Tabla5[[#This Row],[TOTAL]]-Tabla5[[#This Row],[comprobación]]</f>
        <v>0</v>
      </c>
    </row>
    <row r="425" spans="1:25">
      <c r="A425" s="4">
        <v>417</v>
      </c>
      <c r="B425" t="s">
        <v>196</v>
      </c>
      <c r="C425" s="4">
        <v>38212</v>
      </c>
      <c r="D425" s="4">
        <v>38</v>
      </c>
      <c r="E425" s="4">
        <v>212</v>
      </c>
      <c r="F425" t="s">
        <v>173</v>
      </c>
      <c r="G425" s="4" t="s">
        <v>197</v>
      </c>
      <c r="H425" s="4" t="s">
        <v>32</v>
      </c>
      <c r="I425" s="4">
        <v>11</v>
      </c>
      <c r="J425" s="5">
        <v>0</v>
      </c>
      <c r="K425" s="5">
        <v>0</v>
      </c>
      <c r="L425" s="5">
        <v>2245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/>
      <c r="W425" s="5">
        <v>2245</v>
      </c>
      <c r="X425" s="5">
        <f>SUM(Tabla5[[#This Row],[ENE]:[DIC]])</f>
        <v>2245</v>
      </c>
      <c r="Y425" s="5">
        <f>Tabla5[[#This Row],[TOTAL]]-Tabla5[[#This Row],[comprobación]]</f>
        <v>0</v>
      </c>
    </row>
    <row r="426" spans="1:25">
      <c r="A426" s="4">
        <v>418</v>
      </c>
      <c r="B426" t="s">
        <v>196</v>
      </c>
      <c r="C426" s="4">
        <v>38217</v>
      </c>
      <c r="D426" s="4">
        <v>38</v>
      </c>
      <c r="E426" s="4">
        <v>217</v>
      </c>
      <c r="F426" t="s">
        <v>79</v>
      </c>
      <c r="G426" s="4" t="s">
        <v>197</v>
      </c>
      <c r="H426" s="4" t="s">
        <v>32</v>
      </c>
      <c r="I426" s="4">
        <v>11</v>
      </c>
      <c r="J426" s="5">
        <v>0</v>
      </c>
      <c r="K426" s="5">
        <v>7454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/>
      <c r="W426" s="5">
        <v>7454</v>
      </c>
      <c r="X426" s="5">
        <f>SUM(Tabla5[[#This Row],[ENE]:[DIC]])</f>
        <v>7454</v>
      </c>
      <c r="Y426" s="5">
        <f>Tabla5[[#This Row],[TOTAL]]-Tabla5[[#This Row],[comprobación]]</f>
        <v>0</v>
      </c>
    </row>
    <row r="427" spans="1:25">
      <c r="A427" s="4">
        <v>419</v>
      </c>
      <c r="B427" t="s">
        <v>196</v>
      </c>
      <c r="C427" s="4">
        <v>38219</v>
      </c>
      <c r="D427" s="4">
        <v>38</v>
      </c>
      <c r="E427" s="4">
        <v>219</v>
      </c>
      <c r="F427" t="s">
        <v>199</v>
      </c>
      <c r="G427" s="4" t="s">
        <v>197</v>
      </c>
      <c r="H427" s="4" t="s">
        <v>32</v>
      </c>
      <c r="I427" s="4">
        <v>11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/>
      <c r="W427" s="5">
        <v>0</v>
      </c>
      <c r="X427" s="5">
        <f>SUM(Tabla5[[#This Row],[ENE]:[DIC]])</f>
        <v>0</v>
      </c>
      <c r="Y427" s="5">
        <f>Tabla5[[#This Row],[TOTAL]]-Tabla5[[#This Row],[comprobación]]</f>
        <v>0</v>
      </c>
    </row>
    <row r="428" spans="1:25">
      <c r="A428" s="4">
        <v>420</v>
      </c>
      <c r="B428" t="s">
        <v>196</v>
      </c>
      <c r="C428" s="4">
        <v>38228</v>
      </c>
      <c r="D428" s="4">
        <v>38</v>
      </c>
      <c r="E428" s="4">
        <v>228</v>
      </c>
      <c r="F428" t="s">
        <v>200</v>
      </c>
      <c r="G428" s="4" t="s">
        <v>197</v>
      </c>
      <c r="H428" s="4" t="s">
        <v>32</v>
      </c>
      <c r="I428" s="4">
        <v>11</v>
      </c>
      <c r="J428" s="5">
        <v>0</v>
      </c>
      <c r="K428" s="5">
        <v>0</v>
      </c>
      <c r="L428" s="5">
        <v>0</v>
      </c>
      <c r="M428" s="5">
        <v>3752</v>
      </c>
      <c r="N428" s="5">
        <v>652</v>
      </c>
      <c r="O428" s="5">
        <v>28270</v>
      </c>
      <c r="P428" s="5">
        <v>0</v>
      </c>
      <c r="Q428" s="5">
        <v>0</v>
      </c>
      <c r="R428" s="5">
        <v>13314</v>
      </c>
      <c r="S428" s="5">
        <v>0</v>
      </c>
      <c r="T428" s="5">
        <v>0</v>
      </c>
      <c r="U428" s="5">
        <v>0</v>
      </c>
      <c r="V428" s="5"/>
      <c r="W428" s="5">
        <v>45988</v>
      </c>
      <c r="X428" s="5">
        <f>SUM(Tabla5[[#This Row],[ENE]:[DIC]])</f>
        <v>45988</v>
      </c>
      <c r="Y428" s="5">
        <f>Tabla5[[#This Row],[TOTAL]]-Tabla5[[#This Row],[comprobación]]</f>
        <v>0</v>
      </c>
    </row>
    <row r="429" spans="1:25">
      <c r="A429" s="4">
        <v>421</v>
      </c>
      <c r="B429" t="s">
        <v>196</v>
      </c>
      <c r="C429" s="4">
        <v>44106</v>
      </c>
      <c r="D429" s="4">
        <v>44</v>
      </c>
      <c r="E429" s="4">
        <v>106</v>
      </c>
      <c r="F429" t="s">
        <v>67</v>
      </c>
      <c r="G429" s="4" t="s">
        <v>197</v>
      </c>
      <c r="H429" s="4" t="s">
        <v>32</v>
      </c>
      <c r="I429" s="4">
        <v>11</v>
      </c>
      <c r="J429" s="5">
        <v>0</v>
      </c>
      <c r="K429" s="5">
        <v>0</v>
      </c>
      <c r="L429" s="5">
        <v>0</v>
      </c>
      <c r="M429" s="5">
        <v>0</v>
      </c>
      <c r="N429" s="5">
        <v>3090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/>
      <c r="W429" s="5">
        <v>3090</v>
      </c>
      <c r="X429" s="5">
        <f>SUM(Tabla5[[#This Row],[ENE]:[DIC]])</f>
        <v>3090</v>
      </c>
      <c r="Y429" s="5">
        <f>Tabla5[[#This Row],[TOTAL]]-Tabla5[[#This Row],[comprobación]]</f>
        <v>0</v>
      </c>
    </row>
    <row r="430" spans="1:25">
      <c r="A430" s="4">
        <v>422</v>
      </c>
      <c r="B430" t="s">
        <v>196</v>
      </c>
      <c r="C430" s="4">
        <v>44107</v>
      </c>
      <c r="D430" s="4">
        <v>44</v>
      </c>
      <c r="E430" s="4">
        <v>107</v>
      </c>
      <c r="F430" t="s">
        <v>180</v>
      </c>
      <c r="G430" s="4" t="s">
        <v>197</v>
      </c>
      <c r="H430" s="4" t="s">
        <v>32</v>
      </c>
      <c r="I430" s="4">
        <v>11</v>
      </c>
      <c r="J430" s="5">
        <v>0</v>
      </c>
      <c r="K430" s="5">
        <v>0</v>
      </c>
      <c r="L430" s="5">
        <v>0</v>
      </c>
      <c r="M430" s="5">
        <v>4779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/>
      <c r="W430" s="5">
        <v>4779</v>
      </c>
      <c r="X430" s="5">
        <f>SUM(Tabla5[[#This Row],[ENE]:[DIC]])</f>
        <v>4779</v>
      </c>
      <c r="Y430" s="5">
        <f>Tabla5[[#This Row],[TOTAL]]-Tabla5[[#This Row],[comprobación]]</f>
        <v>0</v>
      </c>
    </row>
    <row r="431" spans="1:25">
      <c r="A431" s="4">
        <v>423</v>
      </c>
      <c r="B431" t="s">
        <v>196</v>
      </c>
      <c r="C431" s="4">
        <v>44115</v>
      </c>
      <c r="D431" s="4">
        <v>44</v>
      </c>
      <c r="E431" s="4">
        <v>115</v>
      </c>
      <c r="F431" t="s">
        <v>192</v>
      </c>
      <c r="G431" s="4" t="s">
        <v>197</v>
      </c>
      <c r="H431" s="4" t="s">
        <v>32</v>
      </c>
      <c r="I431" s="4">
        <v>11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/>
      <c r="W431" s="5">
        <v>0</v>
      </c>
      <c r="X431" s="5">
        <f>SUM(Tabla5[[#This Row],[ENE]:[DIC]])</f>
        <v>0</v>
      </c>
      <c r="Y431" s="5">
        <f>Tabla5[[#This Row],[TOTAL]]-Tabla5[[#This Row],[comprobación]]</f>
        <v>0</v>
      </c>
    </row>
    <row r="432" spans="1:25">
      <c r="A432" s="4">
        <v>424</v>
      </c>
      <c r="B432" t="s">
        <v>196</v>
      </c>
      <c r="C432" s="4">
        <v>44202</v>
      </c>
      <c r="D432" s="4">
        <v>44</v>
      </c>
      <c r="E432" s="4">
        <v>202</v>
      </c>
      <c r="F432" t="s">
        <v>182</v>
      </c>
      <c r="G432" s="4" t="s">
        <v>197</v>
      </c>
      <c r="H432" s="4" t="s">
        <v>32</v>
      </c>
      <c r="I432" s="4">
        <v>11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30481</v>
      </c>
      <c r="P432" s="5">
        <v>0</v>
      </c>
      <c r="Q432" s="5">
        <v>0</v>
      </c>
      <c r="R432" s="5">
        <v>0</v>
      </c>
      <c r="S432" s="5">
        <v>769519</v>
      </c>
      <c r="T432" s="5">
        <v>0</v>
      </c>
      <c r="U432" s="5">
        <v>0</v>
      </c>
      <c r="V432" s="5"/>
      <c r="W432" s="5">
        <v>800000</v>
      </c>
      <c r="X432" s="5">
        <f>SUM(Tabla5[[#This Row],[ENE]:[DIC]])</f>
        <v>800000</v>
      </c>
      <c r="Y432" s="5">
        <f>Tabla5[[#This Row],[TOTAL]]-Tabla5[[#This Row],[comprobación]]</f>
        <v>0</v>
      </c>
    </row>
    <row r="433" spans="1:25">
      <c r="A433" s="4">
        <v>425</v>
      </c>
      <c r="B433" t="s">
        <v>196</v>
      </c>
      <c r="C433" s="4">
        <v>44302</v>
      </c>
      <c r="D433" s="4">
        <v>44</v>
      </c>
      <c r="E433" s="4">
        <v>302</v>
      </c>
      <c r="F433" t="s">
        <v>201</v>
      </c>
      <c r="G433" s="4" t="s">
        <v>197</v>
      </c>
      <c r="H433" s="4" t="s">
        <v>32</v>
      </c>
      <c r="I433" s="4">
        <v>11</v>
      </c>
      <c r="J433" s="5">
        <v>0</v>
      </c>
      <c r="K433" s="5">
        <v>0</v>
      </c>
      <c r="L433" s="5">
        <v>0</v>
      </c>
      <c r="M433" s="5">
        <v>7719</v>
      </c>
      <c r="N433" s="5">
        <v>2900</v>
      </c>
      <c r="O433" s="5">
        <v>0</v>
      </c>
      <c r="P433" s="5">
        <v>12899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/>
      <c r="W433" s="5">
        <v>23518</v>
      </c>
      <c r="X433" s="5">
        <f>SUM(Tabla5[[#This Row],[ENE]:[DIC]])</f>
        <v>23518</v>
      </c>
      <c r="Y433" s="5">
        <f>Tabla5[[#This Row],[TOTAL]]-Tabla5[[#This Row],[comprobación]]</f>
        <v>0</v>
      </c>
    </row>
    <row r="434" spans="1:25">
      <c r="A434" s="4">
        <v>426</v>
      </c>
      <c r="B434" t="s">
        <v>196</v>
      </c>
      <c r="C434" s="4">
        <v>44305</v>
      </c>
      <c r="D434" s="4">
        <v>44</v>
      </c>
      <c r="E434" s="4">
        <v>305</v>
      </c>
      <c r="F434" t="s">
        <v>202</v>
      </c>
      <c r="G434" s="4" t="s">
        <v>197</v>
      </c>
      <c r="H434" s="4" t="s">
        <v>32</v>
      </c>
      <c r="I434" s="4">
        <v>11</v>
      </c>
      <c r="J434" s="5">
        <v>0</v>
      </c>
      <c r="K434" s="5">
        <v>0</v>
      </c>
      <c r="L434" s="5">
        <v>0</v>
      </c>
      <c r="M434" s="5">
        <v>7243</v>
      </c>
      <c r="N434" s="5">
        <v>5469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/>
      <c r="W434" s="5">
        <v>12712</v>
      </c>
      <c r="X434" s="5">
        <f>SUM(Tabla5[[#This Row],[ENE]:[DIC]])</f>
        <v>12712</v>
      </c>
      <c r="Y434" s="5">
        <f>Tabla5[[#This Row],[TOTAL]]-Tabla5[[#This Row],[comprobación]]</f>
        <v>0</v>
      </c>
    </row>
    <row r="435" spans="1:25">
      <c r="A435" s="4">
        <v>427</v>
      </c>
      <c r="B435" t="s">
        <v>203</v>
      </c>
      <c r="C435" s="4">
        <v>11301</v>
      </c>
      <c r="D435" s="4">
        <v>11</v>
      </c>
      <c r="E435" s="4">
        <v>301</v>
      </c>
      <c r="F435" t="s">
        <v>36</v>
      </c>
      <c r="G435" s="4" t="s">
        <v>204</v>
      </c>
      <c r="H435" s="4" t="s">
        <v>32</v>
      </c>
      <c r="I435" s="4">
        <v>11</v>
      </c>
      <c r="J435" s="5">
        <v>47584</v>
      </c>
      <c r="K435" s="5">
        <v>47584</v>
      </c>
      <c r="L435" s="5">
        <v>47584</v>
      </c>
      <c r="M435" s="5">
        <v>47584</v>
      </c>
      <c r="N435" s="5">
        <v>47584</v>
      </c>
      <c r="O435" s="5">
        <v>47584</v>
      </c>
      <c r="P435" s="5">
        <v>47584</v>
      </c>
      <c r="Q435" s="5">
        <v>47584</v>
      </c>
      <c r="R435" s="5">
        <v>47584</v>
      </c>
      <c r="S435" s="5">
        <v>47584</v>
      </c>
      <c r="T435" s="5">
        <v>47584</v>
      </c>
      <c r="U435" s="6">
        <v>47589</v>
      </c>
      <c r="V435" s="5"/>
      <c r="W435" s="5">
        <v>571013</v>
      </c>
      <c r="X435" s="5">
        <f>SUM(Tabla5[[#This Row],[ENE]:[DIC]])</f>
        <v>571013</v>
      </c>
      <c r="Y435" s="5">
        <f>Tabla5[[#This Row],[TOTAL]]-Tabla5[[#This Row],[comprobación]]</f>
        <v>0</v>
      </c>
    </row>
    <row r="436" spans="1:25">
      <c r="A436" s="4">
        <v>428</v>
      </c>
      <c r="B436" t="s">
        <v>203</v>
      </c>
      <c r="C436" s="4">
        <v>12201</v>
      </c>
      <c r="D436" s="4">
        <v>12</v>
      </c>
      <c r="E436" s="4">
        <v>201</v>
      </c>
      <c r="F436" t="s">
        <v>47</v>
      </c>
      <c r="G436" s="4" t="s">
        <v>204</v>
      </c>
      <c r="H436" s="4" t="s">
        <v>32</v>
      </c>
      <c r="I436" s="4">
        <v>11</v>
      </c>
      <c r="J436" s="5">
        <v>16837</v>
      </c>
      <c r="K436" s="5">
        <v>19170</v>
      </c>
      <c r="L436" s="5">
        <v>29689</v>
      </c>
      <c r="M436" s="5">
        <v>15709</v>
      </c>
      <c r="N436" s="5">
        <v>22958</v>
      </c>
      <c r="O436" s="5">
        <v>31166</v>
      </c>
      <c r="P436" s="5">
        <v>15811</v>
      </c>
      <c r="Q436" s="5">
        <v>7511</v>
      </c>
      <c r="R436" s="5">
        <v>9607</v>
      </c>
      <c r="S436" s="5">
        <v>17598</v>
      </c>
      <c r="T436" s="5">
        <v>14711</v>
      </c>
      <c r="U436" s="5">
        <v>14711</v>
      </c>
      <c r="V436" s="5"/>
      <c r="W436" s="5">
        <v>215478</v>
      </c>
      <c r="X436" s="5">
        <f>SUM(Tabla5[[#This Row],[ENE]:[DIC]])</f>
        <v>215478</v>
      </c>
      <c r="Y436" s="5">
        <f>Tabla5[[#This Row],[TOTAL]]-Tabla5[[#This Row],[comprobación]]</f>
        <v>0</v>
      </c>
    </row>
    <row r="437" spans="1:25">
      <c r="A437" s="4">
        <v>429</v>
      </c>
      <c r="B437" t="s">
        <v>203</v>
      </c>
      <c r="C437" s="4">
        <v>13201</v>
      </c>
      <c r="D437" s="4">
        <v>13</v>
      </c>
      <c r="E437" s="4">
        <v>201</v>
      </c>
      <c r="F437" t="s">
        <v>33</v>
      </c>
      <c r="G437" s="4" t="s">
        <v>204</v>
      </c>
      <c r="H437" s="4" t="s">
        <v>32</v>
      </c>
      <c r="I437" s="4">
        <v>11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16090</v>
      </c>
      <c r="T437" s="5">
        <v>0</v>
      </c>
      <c r="U437" s="5">
        <v>0</v>
      </c>
      <c r="V437" s="5"/>
      <c r="W437" s="5">
        <v>16090</v>
      </c>
      <c r="X437" s="5">
        <f>SUM(Tabla5[[#This Row],[ENE]:[DIC]])</f>
        <v>16090</v>
      </c>
      <c r="Y437" s="5">
        <f>Tabla5[[#This Row],[TOTAL]]-Tabla5[[#This Row],[comprobación]]</f>
        <v>0</v>
      </c>
    </row>
    <row r="438" spans="1:25">
      <c r="A438" s="4">
        <v>430</v>
      </c>
      <c r="B438" t="s">
        <v>203</v>
      </c>
      <c r="C438" s="4">
        <v>13203</v>
      </c>
      <c r="D438" s="4">
        <v>13</v>
      </c>
      <c r="E438" s="4">
        <v>203</v>
      </c>
      <c r="F438" t="s">
        <v>34</v>
      </c>
      <c r="G438" s="4" t="s">
        <v>204</v>
      </c>
      <c r="H438" s="4" t="s">
        <v>32</v>
      </c>
      <c r="I438" s="4">
        <v>11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21156</v>
      </c>
      <c r="T438" s="5">
        <v>0</v>
      </c>
      <c r="U438" s="5">
        <v>19722</v>
      </c>
      <c r="V438" s="5"/>
      <c r="W438" s="5">
        <v>40878</v>
      </c>
      <c r="X438" s="5">
        <f>SUM(Tabla5[[#This Row],[ENE]:[DIC]])</f>
        <v>40878</v>
      </c>
      <c r="Y438" s="5">
        <f>Tabla5[[#This Row],[TOTAL]]-Tabla5[[#This Row],[comprobación]]</f>
        <v>0</v>
      </c>
    </row>
    <row r="439" spans="1:25">
      <c r="A439" s="4">
        <v>431</v>
      </c>
      <c r="B439" t="s">
        <v>203</v>
      </c>
      <c r="C439" s="4">
        <v>13401</v>
      </c>
      <c r="D439" s="4">
        <v>13</v>
      </c>
      <c r="E439" s="4">
        <v>401</v>
      </c>
      <c r="F439" t="s">
        <v>48</v>
      </c>
      <c r="G439" s="4" t="s">
        <v>204</v>
      </c>
      <c r="H439" s="4" t="s">
        <v>32</v>
      </c>
      <c r="I439" s="4">
        <v>11</v>
      </c>
      <c r="J439" s="5">
        <v>3903</v>
      </c>
      <c r="K439" s="5">
        <v>3692</v>
      </c>
      <c r="L439" s="5">
        <v>3376</v>
      </c>
      <c r="M439" s="5">
        <v>7034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/>
      <c r="W439" s="5">
        <v>18005</v>
      </c>
      <c r="X439" s="5">
        <f>SUM(Tabla5[[#This Row],[ENE]:[DIC]])</f>
        <v>18005</v>
      </c>
      <c r="Y439" s="5">
        <f>Tabla5[[#This Row],[TOTAL]]-Tabla5[[#This Row],[comprobación]]</f>
        <v>0</v>
      </c>
    </row>
    <row r="440" spans="1:25">
      <c r="A440" s="4">
        <v>432</v>
      </c>
      <c r="B440" t="s">
        <v>203</v>
      </c>
      <c r="C440" s="4">
        <v>15404</v>
      </c>
      <c r="D440" s="4">
        <v>15</v>
      </c>
      <c r="E440" s="4">
        <v>404</v>
      </c>
      <c r="F440" t="s">
        <v>49</v>
      </c>
      <c r="G440" s="4" t="s">
        <v>204</v>
      </c>
      <c r="H440" s="4" t="s">
        <v>32</v>
      </c>
      <c r="I440" s="4">
        <v>11</v>
      </c>
      <c r="J440" s="5">
        <v>764</v>
      </c>
      <c r="K440" s="5">
        <v>0</v>
      </c>
      <c r="L440" s="5">
        <v>0</v>
      </c>
      <c r="M440" s="5">
        <v>655</v>
      </c>
      <c r="N440" s="5">
        <v>1691</v>
      </c>
      <c r="O440" s="5">
        <v>0</v>
      </c>
      <c r="P440" s="5">
        <v>0</v>
      </c>
      <c r="Q440" s="5">
        <v>0</v>
      </c>
      <c r="R440" s="5">
        <v>0</v>
      </c>
      <c r="S440" s="5">
        <v>472</v>
      </c>
      <c r="T440" s="5">
        <v>0</v>
      </c>
      <c r="U440" s="5">
        <v>0</v>
      </c>
      <c r="V440" s="5"/>
      <c r="W440" s="5">
        <v>3582</v>
      </c>
      <c r="X440" s="5">
        <f>SUM(Tabla5[[#This Row],[ENE]:[DIC]])</f>
        <v>3582</v>
      </c>
      <c r="Y440" s="5">
        <f>Tabla5[[#This Row],[TOTAL]]-Tabla5[[#This Row],[comprobación]]</f>
        <v>0</v>
      </c>
    </row>
    <row r="441" spans="1:25">
      <c r="A441" s="4">
        <v>433</v>
      </c>
      <c r="B441" t="s">
        <v>203</v>
      </c>
      <c r="C441" s="4">
        <v>15405</v>
      </c>
      <c r="D441" s="4">
        <v>15</v>
      </c>
      <c r="E441" s="4">
        <v>405</v>
      </c>
      <c r="F441" t="s">
        <v>50</v>
      </c>
      <c r="G441" s="4" t="s">
        <v>204</v>
      </c>
      <c r="H441" s="4" t="s">
        <v>32</v>
      </c>
      <c r="I441" s="4">
        <v>11</v>
      </c>
      <c r="J441" s="5">
        <v>0</v>
      </c>
      <c r="K441" s="5">
        <v>0</v>
      </c>
      <c r="L441" s="5">
        <v>1561</v>
      </c>
      <c r="M441" s="5">
        <v>733</v>
      </c>
      <c r="N441" s="5">
        <v>0</v>
      </c>
      <c r="O441" s="5">
        <v>0</v>
      </c>
      <c r="P441" s="5">
        <v>0</v>
      </c>
      <c r="Q441" s="5">
        <v>369</v>
      </c>
      <c r="R441" s="5">
        <v>633</v>
      </c>
      <c r="S441" s="5">
        <v>0</v>
      </c>
      <c r="T441" s="5">
        <v>0</v>
      </c>
      <c r="U441" s="5">
        <v>0</v>
      </c>
      <c r="V441" s="5"/>
      <c r="W441" s="5">
        <v>3296</v>
      </c>
      <c r="X441" s="5">
        <f>SUM(Tabla5[[#This Row],[ENE]:[DIC]])</f>
        <v>3296</v>
      </c>
      <c r="Y441" s="5">
        <f>Tabla5[[#This Row],[TOTAL]]-Tabla5[[#This Row],[comprobación]]</f>
        <v>0</v>
      </c>
    </row>
    <row r="442" spans="1:25">
      <c r="A442" s="4">
        <v>434</v>
      </c>
      <c r="B442" t="s">
        <v>203</v>
      </c>
      <c r="C442" s="4">
        <v>15408</v>
      </c>
      <c r="D442" s="4">
        <v>15</v>
      </c>
      <c r="E442" s="4">
        <v>408</v>
      </c>
      <c r="F442" t="s">
        <v>38</v>
      </c>
      <c r="G442" s="4" t="s">
        <v>204</v>
      </c>
      <c r="H442" s="4" t="s">
        <v>32</v>
      </c>
      <c r="I442" s="4">
        <v>11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/>
      <c r="W442" s="5">
        <v>0</v>
      </c>
      <c r="X442" s="5">
        <f>SUM(Tabla5[[#This Row],[ENE]:[DIC]])</f>
        <v>0</v>
      </c>
      <c r="Y442" s="5">
        <f>Tabla5[[#This Row],[TOTAL]]-Tabla5[[#This Row],[comprobación]]</f>
        <v>0</v>
      </c>
    </row>
    <row r="443" spans="1:25">
      <c r="A443" s="4">
        <v>435</v>
      </c>
      <c r="B443" t="s">
        <v>203</v>
      </c>
      <c r="C443" s="4">
        <v>21101</v>
      </c>
      <c r="D443" s="4">
        <v>21</v>
      </c>
      <c r="E443" s="4">
        <v>101</v>
      </c>
      <c r="F443" t="s">
        <v>39</v>
      </c>
      <c r="G443" s="4" t="s">
        <v>204</v>
      </c>
      <c r="H443" s="4" t="s">
        <v>32</v>
      </c>
      <c r="I443" s="4">
        <v>11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/>
      <c r="W443" s="5">
        <v>0</v>
      </c>
      <c r="X443" s="5">
        <f>SUM(Tabla5[[#This Row],[ENE]:[DIC]])</f>
        <v>0</v>
      </c>
      <c r="Y443" s="5">
        <f>Tabla5[[#This Row],[TOTAL]]-Tabla5[[#This Row],[comprobación]]</f>
        <v>0</v>
      </c>
    </row>
    <row r="444" spans="1:25">
      <c r="A444" s="4">
        <v>436</v>
      </c>
      <c r="B444" t="s">
        <v>203</v>
      </c>
      <c r="C444" s="4">
        <v>21201</v>
      </c>
      <c r="D444" s="4">
        <v>21</v>
      </c>
      <c r="E444" s="4">
        <v>201</v>
      </c>
      <c r="F444" t="s">
        <v>75</v>
      </c>
      <c r="G444" s="4" t="s">
        <v>204</v>
      </c>
      <c r="H444" s="4" t="s">
        <v>32</v>
      </c>
      <c r="I444" s="4">
        <v>11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/>
      <c r="W444" s="5">
        <v>0</v>
      </c>
      <c r="X444" s="5">
        <f>SUM(Tabla5[[#This Row],[ENE]:[DIC]])</f>
        <v>0</v>
      </c>
      <c r="Y444" s="5">
        <f>Tabla5[[#This Row],[TOTAL]]-Tabla5[[#This Row],[comprobación]]</f>
        <v>0</v>
      </c>
    </row>
    <row r="445" spans="1:25">
      <c r="A445" s="4">
        <v>437</v>
      </c>
      <c r="B445" t="s">
        <v>203</v>
      </c>
      <c r="C445" s="4">
        <v>21601</v>
      </c>
      <c r="D445" s="4">
        <v>21</v>
      </c>
      <c r="E445" s="4">
        <v>601</v>
      </c>
      <c r="F445" t="s">
        <v>116</v>
      </c>
      <c r="G445" s="4" t="s">
        <v>204</v>
      </c>
      <c r="H445" s="4" t="s">
        <v>32</v>
      </c>
      <c r="I445" s="4">
        <v>11</v>
      </c>
      <c r="J445" s="5">
        <v>240</v>
      </c>
      <c r="K445" s="5">
        <v>0</v>
      </c>
      <c r="L445" s="5">
        <v>965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795</v>
      </c>
      <c r="T445" s="5">
        <v>0</v>
      </c>
      <c r="U445" s="5">
        <v>0</v>
      </c>
      <c r="V445" s="5"/>
      <c r="W445" s="5">
        <v>2000</v>
      </c>
      <c r="X445" s="5">
        <f>SUM(Tabla5[[#This Row],[ENE]:[DIC]])</f>
        <v>2000</v>
      </c>
      <c r="Y445" s="5">
        <f>Tabla5[[#This Row],[TOTAL]]-Tabla5[[#This Row],[comprobación]]</f>
        <v>0</v>
      </c>
    </row>
    <row r="446" spans="1:25">
      <c r="A446" s="4">
        <v>438</v>
      </c>
      <c r="B446" t="s">
        <v>203</v>
      </c>
      <c r="C446" s="4">
        <v>22103</v>
      </c>
      <c r="D446" s="4">
        <v>22</v>
      </c>
      <c r="E446" s="4">
        <v>103</v>
      </c>
      <c r="F446" t="s">
        <v>54</v>
      </c>
      <c r="G446" s="4" t="s">
        <v>204</v>
      </c>
      <c r="H446" s="4" t="s">
        <v>32</v>
      </c>
      <c r="I446" s="4">
        <v>11</v>
      </c>
      <c r="J446" s="5">
        <v>0</v>
      </c>
      <c r="K446" s="5">
        <v>463</v>
      </c>
      <c r="L446" s="5">
        <v>0</v>
      </c>
      <c r="M446" s="5">
        <v>0</v>
      </c>
      <c r="N446" s="5">
        <v>0</v>
      </c>
      <c r="O446" s="5">
        <v>589</v>
      </c>
      <c r="P446" s="5">
        <v>832</v>
      </c>
      <c r="Q446" s="5">
        <v>141</v>
      </c>
      <c r="R446" s="5">
        <v>0</v>
      </c>
      <c r="S446" s="5">
        <v>0</v>
      </c>
      <c r="T446" s="5">
        <v>0</v>
      </c>
      <c r="U446" s="5">
        <v>0</v>
      </c>
      <c r="V446" s="5"/>
      <c r="W446" s="5">
        <v>2025</v>
      </c>
      <c r="X446" s="5">
        <f>SUM(Tabla5[[#This Row],[ENE]:[DIC]])</f>
        <v>2025</v>
      </c>
      <c r="Y446" s="5">
        <f>Tabla5[[#This Row],[TOTAL]]-Tabla5[[#This Row],[comprobación]]</f>
        <v>0</v>
      </c>
    </row>
    <row r="447" spans="1:25">
      <c r="A447" s="4">
        <v>439</v>
      </c>
      <c r="B447" t="s">
        <v>203</v>
      </c>
      <c r="C447" s="4">
        <v>24601</v>
      </c>
      <c r="D447" s="4">
        <v>24</v>
      </c>
      <c r="E447" s="4">
        <v>601</v>
      </c>
      <c r="F447" t="s">
        <v>130</v>
      </c>
      <c r="G447" s="4" t="s">
        <v>204</v>
      </c>
      <c r="H447" s="4" t="s">
        <v>32</v>
      </c>
      <c r="I447" s="4">
        <v>11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7085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/>
      <c r="W447" s="5">
        <v>7085</v>
      </c>
      <c r="X447" s="5">
        <f>SUM(Tabla5[[#This Row],[ENE]:[DIC]])</f>
        <v>7085</v>
      </c>
      <c r="Y447" s="5">
        <f>Tabla5[[#This Row],[TOTAL]]-Tabla5[[#This Row],[comprobación]]</f>
        <v>0</v>
      </c>
    </row>
    <row r="448" spans="1:25">
      <c r="A448" s="4">
        <v>440</v>
      </c>
      <c r="B448" t="s">
        <v>203</v>
      </c>
      <c r="C448" s="4">
        <v>24902</v>
      </c>
      <c r="D448" s="4">
        <v>24</v>
      </c>
      <c r="E448" s="4">
        <v>902</v>
      </c>
      <c r="F448" t="s">
        <v>132</v>
      </c>
      <c r="G448" s="4" t="s">
        <v>204</v>
      </c>
      <c r="H448" s="4" t="s">
        <v>32</v>
      </c>
      <c r="I448" s="4">
        <v>11</v>
      </c>
      <c r="J448" s="5">
        <v>318</v>
      </c>
      <c r="K448" s="5">
        <v>0</v>
      </c>
      <c r="L448" s="5">
        <v>786</v>
      </c>
      <c r="M448" s="5">
        <v>0</v>
      </c>
      <c r="N448" s="5">
        <v>0</v>
      </c>
      <c r="O448" s="5">
        <v>0</v>
      </c>
      <c r="P448" s="5">
        <v>3668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/>
      <c r="W448" s="5">
        <v>4772</v>
      </c>
      <c r="X448" s="5">
        <f>SUM(Tabla5[[#This Row],[ENE]:[DIC]])</f>
        <v>4772</v>
      </c>
      <c r="Y448" s="5">
        <f>Tabla5[[#This Row],[TOTAL]]-Tabla5[[#This Row],[comprobación]]</f>
        <v>0</v>
      </c>
    </row>
    <row r="449" spans="1:25">
      <c r="A449" s="4">
        <v>441</v>
      </c>
      <c r="B449" t="s">
        <v>203</v>
      </c>
      <c r="C449" s="4">
        <v>29901</v>
      </c>
      <c r="D449" s="4">
        <v>29</v>
      </c>
      <c r="E449" s="4">
        <v>901</v>
      </c>
      <c r="F449" t="s">
        <v>42</v>
      </c>
      <c r="G449" s="4" t="s">
        <v>204</v>
      </c>
      <c r="H449" s="4" t="s">
        <v>32</v>
      </c>
      <c r="I449" s="4">
        <v>11</v>
      </c>
      <c r="J449" s="5">
        <v>80</v>
      </c>
      <c r="K449" s="5">
        <v>1362</v>
      </c>
      <c r="L449" s="5">
        <v>875</v>
      </c>
      <c r="M449" s="5">
        <v>149</v>
      </c>
      <c r="N449" s="5">
        <v>360</v>
      </c>
      <c r="O449" s="5">
        <v>1493</v>
      </c>
      <c r="P449" s="5">
        <v>0</v>
      </c>
      <c r="Q449" s="5">
        <v>1075</v>
      </c>
      <c r="R449" s="5">
        <v>253</v>
      </c>
      <c r="S449" s="5">
        <v>0</v>
      </c>
      <c r="T449" s="5">
        <v>0</v>
      </c>
      <c r="U449" s="5">
        <v>0</v>
      </c>
      <c r="V449" s="5"/>
      <c r="W449" s="5">
        <v>5647</v>
      </c>
      <c r="X449" s="5">
        <f>SUM(Tabla5[[#This Row],[ENE]:[DIC]])</f>
        <v>5647</v>
      </c>
      <c r="Y449" s="5">
        <f>Tabla5[[#This Row],[TOTAL]]-Tabla5[[#This Row],[comprobación]]</f>
        <v>0</v>
      </c>
    </row>
    <row r="450" spans="1:25">
      <c r="A450" s="4">
        <v>442</v>
      </c>
      <c r="B450" t="s">
        <v>203</v>
      </c>
      <c r="C450" s="4">
        <v>33202</v>
      </c>
      <c r="D450" s="4">
        <v>33</v>
      </c>
      <c r="E450" s="4">
        <v>202</v>
      </c>
      <c r="F450" t="s">
        <v>139</v>
      </c>
      <c r="G450" s="4" t="s">
        <v>204</v>
      </c>
      <c r="H450" s="4" t="s">
        <v>32</v>
      </c>
      <c r="I450" s="4">
        <v>11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/>
      <c r="W450" s="5">
        <v>0</v>
      </c>
      <c r="X450" s="5">
        <f>SUM(Tabla5[[#This Row],[ENE]:[DIC]])</f>
        <v>0</v>
      </c>
      <c r="Y450" s="5">
        <f>Tabla5[[#This Row],[TOTAL]]-Tabla5[[#This Row],[comprobación]]</f>
        <v>0</v>
      </c>
    </row>
    <row r="451" spans="1:25">
      <c r="A451" s="4">
        <v>443</v>
      </c>
      <c r="B451" t="s">
        <v>203</v>
      </c>
      <c r="C451" s="4">
        <v>35102</v>
      </c>
      <c r="D451" s="4">
        <v>35</v>
      </c>
      <c r="E451" s="4">
        <v>102</v>
      </c>
      <c r="F451" t="s">
        <v>62</v>
      </c>
      <c r="G451" s="4" t="s">
        <v>204</v>
      </c>
      <c r="H451" s="4" t="s">
        <v>32</v>
      </c>
      <c r="I451" s="4">
        <v>11</v>
      </c>
      <c r="J451" s="5">
        <v>0</v>
      </c>
      <c r="K451" s="5">
        <v>0</v>
      </c>
      <c r="L451" s="5">
        <v>0</v>
      </c>
      <c r="M451" s="5">
        <v>100000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/>
      <c r="W451" s="5">
        <v>100000</v>
      </c>
      <c r="X451" s="5">
        <f>SUM(Tabla5[[#This Row],[ENE]:[DIC]])</f>
        <v>100000</v>
      </c>
      <c r="Y451" s="5">
        <f>Tabla5[[#This Row],[TOTAL]]-Tabla5[[#This Row],[comprobación]]</f>
        <v>0</v>
      </c>
    </row>
    <row r="452" spans="1:25">
      <c r="A452" s="4">
        <v>444</v>
      </c>
      <c r="B452" t="s">
        <v>203</v>
      </c>
      <c r="C452" s="4">
        <v>35201</v>
      </c>
      <c r="D452" s="4">
        <v>35</v>
      </c>
      <c r="E452" s="4">
        <v>201</v>
      </c>
      <c r="F452" t="s">
        <v>119</v>
      </c>
      <c r="G452" s="4" t="s">
        <v>204</v>
      </c>
      <c r="H452" s="4" t="s">
        <v>32</v>
      </c>
      <c r="I452" s="4">
        <v>11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9221</v>
      </c>
      <c r="R452" s="5">
        <v>0</v>
      </c>
      <c r="S452" s="5">
        <v>0</v>
      </c>
      <c r="T452" s="5">
        <v>0</v>
      </c>
      <c r="U452" s="5">
        <v>0</v>
      </c>
      <c r="V452" s="5"/>
      <c r="W452" s="5">
        <v>9221</v>
      </c>
      <c r="X452" s="5">
        <f>SUM(Tabla5[[#This Row],[ENE]:[DIC]])</f>
        <v>9221</v>
      </c>
      <c r="Y452" s="5">
        <f>Tabla5[[#This Row],[TOTAL]]-Tabla5[[#This Row],[comprobación]]</f>
        <v>0</v>
      </c>
    </row>
    <row r="453" spans="1:25">
      <c r="A453" s="4">
        <v>445</v>
      </c>
      <c r="B453" t="s">
        <v>203</v>
      </c>
      <c r="C453" s="4">
        <v>38219</v>
      </c>
      <c r="D453" s="4">
        <v>38</v>
      </c>
      <c r="E453" s="4">
        <v>219</v>
      </c>
      <c r="F453" t="s">
        <v>199</v>
      </c>
      <c r="G453" s="4" t="s">
        <v>204</v>
      </c>
      <c r="H453" s="4" t="s">
        <v>32</v>
      </c>
      <c r="I453" s="4">
        <v>11</v>
      </c>
      <c r="J453" s="5">
        <v>8939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171061</v>
      </c>
      <c r="V453" s="5"/>
      <c r="W453" s="5">
        <v>180000</v>
      </c>
      <c r="X453" s="5">
        <f>SUM(Tabla5[[#This Row],[ENE]:[DIC]])</f>
        <v>180000</v>
      </c>
      <c r="Y453" s="5">
        <f>Tabla5[[#This Row],[TOTAL]]-Tabla5[[#This Row],[comprobación]]</f>
        <v>0</v>
      </c>
    </row>
    <row r="454" spans="1:25">
      <c r="A454" s="4">
        <v>446</v>
      </c>
      <c r="B454" t="s">
        <v>167</v>
      </c>
      <c r="C454" s="4">
        <v>38219</v>
      </c>
      <c r="D454" s="4">
        <v>38</v>
      </c>
      <c r="E454" s="4">
        <v>219</v>
      </c>
      <c r="F454" t="s">
        <v>199</v>
      </c>
      <c r="G454" s="4" t="s">
        <v>168</v>
      </c>
      <c r="H454" s="4" t="s">
        <v>32</v>
      </c>
      <c r="I454" s="4">
        <v>11</v>
      </c>
      <c r="J454" s="5">
        <v>88433</v>
      </c>
      <c r="K454" s="5">
        <v>12503</v>
      </c>
      <c r="L454" s="5">
        <v>3909</v>
      </c>
      <c r="M454" s="5">
        <v>442</v>
      </c>
      <c r="N454" s="5">
        <v>2093</v>
      </c>
      <c r="O454" s="5">
        <v>17553</v>
      </c>
      <c r="P454" s="5">
        <v>8104</v>
      </c>
      <c r="Q454" s="5">
        <v>1867</v>
      </c>
      <c r="R454" s="5">
        <v>2121</v>
      </c>
      <c r="S454" s="5">
        <v>39664</v>
      </c>
      <c r="T454" s="5">
        <v>20364</v>
      </c>
      <c r="U454" s="5">
        <v>2947</v>
      </c>
      <c r="V454" s="5"/>
      <c r="W454" s="5">
        <v>200000</v>
      </c>
      <c r="X454" s="5">
        <f>SUM(Tabla5[[#This Row],[ENE]:[DIC]])</f>
        <v>200000</v>
      </c>
      <c r="Y454" s="5">
        <f>Tabla5[[#This Row],[TOTAL]]-Tabla5[[#This Row],[comprobación]]</f>
        <v>0</v>
      </c>
    </row>
    <row r="455" spans="1:25">
      <c r="A455" s="4">
        <v>447</v>
      </c>
      <c r="B455" t="s">
        <v>203</v>
      </c>
      <c r="C455" s="4">
        <v>44116</v>
      </c>
      <c r="D455" s="4">
        <v>44</v>
      </c>
      <c r="E455" s="4">
        <v>116</v>
      </c>
      <c r="F455" t="s">
        <v>103</v>
      </c>
      <c r="G455" s="4" t="s">
        <v>204</v>
      </c>
      <c r="H455" s="4" t="s">
        <v>32</v>
      </c>
      <c r="I455" s="4">
        <v>11</v>
      </c>
      <c r="J455" s="5">
        <v>2060</v>
      </c>
      <c r="K455" s="5">
        <v>2060</v>
      </c>
      <c r="L455" s="5">
        <v>2060</v>
      </c>
      <c r="M455" s="5">
        <v>2060</v>
      </c>
      <c r="N455" s="5">
        <v>2060</v>
      </c>
      <c r="O455" s="5">
        <v>2060</v>
      </c>
      <c r="P455" s="5">
        <v>2060</v>
      </c>
      <c r="Q455" s="5">
        <v>2060</v>
      </c>
      <c r="R455" s="5">
        <v>2060</v>
      </c>
      <c r="S455" s="5">
        <v>2060</v>
      </c>
      <c r="T455" s="5">
        <v>2060</v>
      </c>
      <c r="U455" s="5">
        <v>2060</v>
      </c>
      <c r="V455" s="5"/>
      <c r="W455" s="5">
        <v>24720</v>
      </c>
      <c r="X455" s="5">
        <f>SUM(Tabla5[[#This Row],[ENE]:[DIC]])</f>
        <v>24720</v>
      </c>
      <c r="Y455" s="5">
        <f>Tabla5[[#This Row],[TOTAL]]-Tabla5[[#This Row],[comprobación]]</f>
        <v>0</v>
      </c>
    </row>
    <row r="456" spans="1:25">
      <c r="A456" s="4">
        <v>448</v>
      </c>
      <c r="B456" t="s">
        <v>205</v>
      </c>
      <c r="C456" s="4">
        <v>11301</v>
      </c>
      <c r="D456" s="4">
        <v>11</v>
      </c>
      <c r="E456" s="4">
        <v>301</v>
      </c>
      <c r="F456" t="s">
        <v>36</v>
      </c>
      <c r="G456" s="4" t="s">
        <v>206</v>
      </c>
      <c r="H456" s="4" t="s">
        <v>32</v>
      </c>
      <c r="I456" s="4">
        <v>11</v>
      </c>
      <c r="J456" s="5">
        <v>68118</v>
      </c>
      <c r="K456" s="5">
        <v>68118</v>
      </c>
      <c r="L456" s="5">
        <v>68118</v>
      </c>
      <c r="M456" s="5">
        <v>68118</v>
      </c>
      <c r="N456" s="5">
        <v>68118</v>
      </c>
      <c r="O456" s="5">
        <v>68118</v>
      </c>
      <c r="P456" s="5">
        <v>68118</v>
      </c>
      <c r="Q456" s="5">
        <v>68118</v>
      </c>
      <c r="R456" s="5">
        <v>68118</v>
      </c>
      <c r="S456" s="5">
        <v>68118</v>
      </c>
      <c r="T456" s="5">
        <v>68118</v>
      </c>
      <c r="U456" s="6">
        <v>68129</v>
      </c>
      <c r="V456" s="5"/>
      <c r="W456" s="5">
        <v>817427</v>
      </c>
      <c r="X456" s="5">
        <f>SUM(Tabla5[[#This Row],[ENE]:[DIC]])</f>
        <v>817427</v>
      </c>
      <c r="Y456" s="5">
        <f>Tabla5[[#This Row],[TOTAL]]-Tabla5[[#This Row],[comprobación]]</f>
        <v>0</v>
      </c>
    </row>
    <row r="457" spans="1:25">
      <c r="A457" s="4">
        <v>449</v>
      </c>
      <c r="B457" t="s">
        <v>205</v>
      </c>
      <c r="C457" s="4">
        <v>13203</v>
      </c>
      <c r="D457" s="4">
        <v>13</v>
      </c>
      <c r="E457" s="4">
        <v>203</v>
      </c>
      <c r="F457" t="s">
        <v>34</v>
      </c>
      <c r="G457" s="4" t="s">
        <v>206</v>
      </c>
      <c r="H457" s="4" t="s">
        <v>32</v>
      </c>
      <c r="I457" s="4">
        <v>11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207600</v>
      </c>
      <c r="V457" s="5"/>
      <c r="W457" s="5">
        <v>207600</v>
      </c>
      <c r="X457" s="5">
        <f>SUM(Tabla5[[#This Row],[ENE]:[DIC]])</f>
        <v>207600</v>
      </c>
      <c r="Y457" s="5">
        <f>Tabla5[[#This Row],[TOTAL]]-Tabla5[[#This Row],[comprobación]]</f>
        <v>0</v>
      </c>
    </row>
    <row r="458" spans="1:25">
      <c r="A458" s="4">
        <v>450</v>
      </c>
      <c r="B458" t="s">
        <v>205</v>
      </c>
      <c r="C458" s="4">
        <v>13201</v>
      </c>
      <c r="D458" s="4">
        <v>13</v>
      </c>
      <c r="E458" s="4">
        <v>201</v>
      </c>
      <c r="F458" t="s">
        <v>33</v>
      </c>
      <c r="G458" s="4" t="s">
        <v>206</v>
      </c>
      <c r="H458" s="4" t="s">
        <v>32</v>
      </c>
      <c r="I458" s="4">
        <v>11</v>
      </c>
      <c r="J458" s="5">
        <v>0</v>
      </c>
      <c r="K458" s="5">
        <v>0</v>
      </c>
      <c r="L458" s="5">
        <v>32625</v>
      </c>
      <c r="M458" s="5">
        <v>0</v>
      </c>
      <c r="N458" s="5">
        <v>0</v>
      </c>
      <c r="O458" s="5">
        <v>3253</v>
      </c>
      <c r="P458" s="5">
        <v>18941</v>
      </c>
      <c r="Q458" s="5">
        <v>10866</v>
      </c>
      <c r="R458" s="5">
        <v>0</v>
      </c>
      <c r="S458" s="5">
        <v>0</v>
      </c>
      <c r="T458" s="5">
        <v>0</v>
      </c>
      <c r="U458" s="5">
        <v>32625</v>
      </c>
      <c r="V458" s="5"/>
      <c r="W458" s="5">
        <v>98310</v>
      </c>
      <c r="X458" s="5">
        <f>SUM(Tabla5[[#This Row],[ENE]:[DIC]])</f>
        <v>98310</v>
      </c>
      <c r="Y458" s="5">
        <f>Tabla5[[#This Row],[TOTAL]]-Tabla5[[#This Row],[comprobación]]</f>
        <v>0</v>
      </c>
    </row>
    <row r="459" spans="1:25">
      <c r="A459" s="4">
        <v>451</v>
      </c>
      <c r="B459" t="s">
        <v>207</v>
      </c>
      <c r="C459" s="4">
        <v>15404</v>
      </c>
      <c r="D459" s="4">
        <v>15</v>
      </c>
      <c r="E459" s="4">
        <v>404</v>
      </c>
      <c r="F459" t="s">
        <v>49</v>
      </c>
      <c r="G459" s="7" t="s">
        <v>208</v>
      </c>
      <c r="H459" s="4" t="s">
        <v>32</v>
      </c>
      <c r="I459" s="4">
        <v>11</v>
      </c>
      <c r="J459" s="5">
        <v>20971</v>
      </c>
      <c r="K459" s="5">
        <v>21240</v>
      </c>
      <c r="L459" s="5">
        <v>18264</v>
      </c>
      <c r="M459" s="5">
        <v>31082</v>
      </c>
      <c r="N459" s="5">
        <v>12219</v>
      </c>
      <c r="O459" s="5">
        <v>32393</v>
      </c>
      <c r="P459" s="5">
        <v>29762</v>
      </c>
      <c r="Q459" s="5">
        <v>21876</v>
      </c>
      <c r="R459" s="5">
        <v>17720</v>
      </c>
      <c r="S459" s="5">
        <v>61694</v>
      </c>
      <c r="T459" s="5">
        <v>7600</v>
      </c>
      <c r="U459" s="5">
        <v>7601</v>
      </c>
      <c r="V459" s="5"/>
      <c r="W459" s="5">
        <v>282422</v>
      </c>
      <c r="X459" s="5">
        <f>SUM(Tabla5[[#This Row],[ENE]:[DIC]])</f>
        <v>282422</v>
      </c>
      <c r="Y459" s="5">
        <f>Tabla5[[#This Row],[TOTAL]]-Tabla5[[#This Row],[comprobación]]</f>
        <v>0</v>
      </c>
    </row>
    <row r="460" spans="1:25">
      <c r="A460" s="4">
        <v>452</v>
      </c>
      <c r="B460" t="s">
        <v>207</v>
      </c>
      <c r="C460" s="4">
        <v>15405</v>
      </c>
      <c r="D460" s="4">
        <v>15</v>
      </c>
      <c r="E460" s="4">
        <v>405</v>
      </c>
      <c r="F460" t="s">
        <v>50</v>
      </c>
      <c r="G460" s="7" t="s">
        <v>208</v>
      </c>
      <c r="H460" s="4" t="s">
        <v>32</v>
      </c>
      <c r="I460" s="4">
        <v>11</v>
      </c>
      <c r="J460" s="5">
        <v>12726</v>
      </c>
      <c r="K460" s="5">
        <v>25530</v>
      </c>
      <c r="L460" s="5">
        <v>11391</v>
      </c>
      <c r="M460" s="5">
        <v>26904</v>
      </c>
      <c r="N460" s="5">
        <v>11998</v>
      </c>
      <c r="O460" s="5">
        <v>12076</v>
      </c>
      <c r="P460" s="5">
        <v>26581</v>
      </c>
      <c r="Q460" s="5">
        <v>46661</v>
      </c>
      <c r="R460" s="5">
        <v>17490</v>
      </c>
      <c r="S460" s="5">
        <v>91644</v>
      </c>
      <c r="T460" s="5">
        <v>8500</v>
      </c>
      <c r="U460" s="5">
        <v>8499</v>
      </c>
      <c r="V460" s="5"/>
      <c r="W460" s="5">
        <v>300000</v>
      </c>
      <c r="X460" s="5">
        <f>SUM(Tabla5[[#This Row],[ENE]:[DIC]])</f>
        <v>300000</v>
      </c>
      <c r="Y460" s="5">
        <f>Tabla5[[#This Row],[TOTAL]]-Tabla5[[#This Row],[comprobación]]</f>
        <v>0</v>
      </c>
    </row>
    <row r="461" spans="1:25">
      <c r="A461" s="4">
        <v>453</v>
      </c>
      <c r="B461" t="s">
        <v>207</v>
      </c>
      <c r="C461" s="7">
        <v>15407</v>
      </c>
      <c r="D461" s="7">
        <v>15</v>
      </c>
      <c r="E461" s="7">
        <v>407</v>
      </c>
      <c r="F461" t="s">
        <v>209</v>
      </c>
      <c r="G461" s="7" t="s">
        <v>208</v>
      </c>
      <c r="H461" s="4" t="s">
        <v>32</v>
      </c>
      <c r="I461" s="4">
        <v>11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/>
      <c r="W461" s="5">
        <v>0</v>
      </c>
      <c r="X461" s="5">
        <f>SUM(Tabla5[[#This Row],[ENE]:[DIC]])</f>
        <v>0</v>
      </c>
      <c r="Y461" s="5">
        <f>Tabla5[[#This Row],[TOTAL]]-Tabla5[[#This Row],[comprobación]]</f>
        <v>0</v>
      </c>
    </row>
    <row r="462" spans="1:25">
      <c r="A462" s="4">
        <v>454</v>
      </c>
      <c r="B462" t="s">
        <v>205</v>
      </c>
      <c r="C462" s="4">
        <v>15408</v>
      </c>
      <c r="D462" s="4">
        <v>15</v>
      </c>
      <c r="E462" s="4">
        <v>408</v>
      </c>
      <c r="F462" t="s">
        <v>38</v>
      </c>
      <c r="G462" s="4" t="s">
        <v>206</v>
      </c>
      <c r="H462" s="4" t="s">
        <v>32</v>
      </c>
      <c r="I462" s="4">
        <v>11</v>
      </c>
      <c r="J462" s="5">
        <v>22867</v>
      </c>
      <c r="K462" s="5">
        <v>41857</v>
      </c>
      <c r="L462" s="5">
        <v>70780</v>
      </c>
      <c r="M462" s="5">
        <v>33451</v>
      </c>
      <c r="N462" s="5">
        <v>32776</v>
      </c>
      <c r="O462" s="5">
        <v>33068</v>
      </c>
      <c r="P462" s="5">
        <v>18924</v>
      </c>
      <c r="Q462" s="5">
        <v>24028</v>
      </c>
      <c r="R462" s="5">
        <v>22537</v>
      </c>
      <c r="S462" s="5">
        <v>150961</v>
      </c>
      <c r="T462" s="5">
        <v>23365</v>
      </c>
      <c r="U462" s="5">
        <v>23366</v>
      </c>
      <c r="V462" s="5"/>
      <c r="W462" s="5">
        <v>497980</v>
      </c>
      <c r="X462" s="5">
        <f>SUM(Tabla5[[#This Row],[ENE]:[DIC]])</f>
        <v>497980</v>
      </c>
      <c r="Y462" s="5">
        <f>Tabla5[[#This Row],[TOTAL]]-Tabla5[[#This Row],[comprobación]]</f>
        <v>0</v>
      </c>
    </row>
    <row r="463" spans="1:25">
      <c r="A463" s="4">
        <v>455</v>
      </c>
      <c r="B463" t="s">
        <v>210</v>
      </c>
      <c r="C463" s="4">
        <v>11301</v>
      </c>
      <c r="D463" s="4">
        <v>11</v>
      </c>
      <c r="E463" s="4">
        <v>301</v>
      </c>
      <c r="F463" t="s">
        <v>36</v>
      </c>
      <c r="G463" s="4" t="s">
        <v>211</v>
      </c>
      <c r="H463" s="4" t="s">
        <v>32</v>
      </c>
      <c r="I463" s="4">
        <v>11</v>
      </c>
      <c r="J463" s="5">
        <v>102545</v>
      </c>
      <c r="K463" s="5">
        <v>102545</v>
      </c>
      <c r="L463" s="5">
        <v>102545</v>
      </c>
      <c r="M463" s="5">
        <v>102545</v>
      </c>
      <c r="N463" s="5">
        <v>102545</v>
      </c>
      <c r="O463" s="5">
        <v>102545</v>
      </c>
      <c r="P463" s="5">
        <v>102545</v>
      </c>
      <c r="Q463" s="5">
        <v>102545</v>
      </c>
      <c r="R463" s="5">
        <v>102545</v>
      </c>
      <c r="S463" s="5">
        <v>102545</v>
      </c>
      <c r="T463" s="5">
        <v>102545</v>
      </c>
      <c r="U463" s="6">
        <v>102549</v>
      </c>
      <c r="V463" s="5"/>
      <c r="W463" s="5">
        <v>1230544</v>
      </c>
      <c r="X463" s="5">
        <f>SUM(Tabla5[[#This Row],[ENE]:[DIC]])</f>
        <v>1230544</v>
      </c>
      <c r="Y463" s="5">
        <f>Tabla5[[#This Row],[TOTAL]]-Tabla5[[#This Row],[comprobación]]</f>
        <v>0</v>
      </c>
    </row>
    <row r="464" spans="1:25">
      <c r="A464" s="4">
        <v>456</v>
      </c>
      <c r="B464" t="s">
        <v>210</v>
      </c>
      <c r="C464" s="4">
        <v>12201</v>
      </c>
      <c r="D464" s="4">
        <v>12</v>
      </c>
      <c r="E464" s="4">
        <v>201</v>
      </c>
      <c r="F464" t="s">
        <v>47</v>
      </c>
      <c r="G464" s="4" t="s">
        <v>211</v>
      </c>
      <c r="H464" s="4" t="s">
        <v>32</v>
      </c>
      <c r="I464" s="4">
        <v>11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8440</v>
      </c>
      <c r="U464" s="5">
        <v>8440</v>
      </c>
      <c r="V464" s="5"/>
      <c r="W464" s="5">
        <v>16880</v>
      </c>
      <c r="X464" s="5">
        <f>SUM(Tabla5[[#This Row],[ENE]:[DIC]])</f>
        <v>16880</v>
      </c>
      <c r="Y464" s="5">
        <f>Tabla5[[#This Row],[TOTAL]]-Tabla5[[#This Row],[comprobación]]</f>
        <v>0</v>
      </c>
    </row>
    <row r="465" spans="1:25">
      <c r="A465" s="4">
        <v>457</v>
      </c>
      <c r="B465" t="s">
        <v>210</v>
      </c>
      <c r="C465" s="4">
        <v>13201</v>
      </c>
      <c r="D465" s="4">
        <v>13</v>
      </c>
      <c r="E465" s="4">
        <v>201</v>
      </c>
      <c r="F465" t="s">
        <v>33</v>
      </c>
      <c r="G465" s="4" t="s">
        <v>211</v>
      </c>
      <c r="H465" s="4" t="s">
        <v>32</v>
      </c>
      <c r="I465" s="4">
        <v>11</v>
      </c>
      <c r="J465" s="5">
        <v>0</v>
      </c>
      <c r="K465" s="5">
        <v>0</v>
      </c>
      <c r="L465" s="5">
        <v>24168</v>
      </c>
      <c r="M465" s="5">
        <v>0</v>
      </c>
      <c r="N465" s="5">
        <v>0</v>
      </c>
      <c r="O465" s="5">
        <v>4400</v>
      </c>
      <c r="P465" s="5">
        <v>2030</v>
      </c>
      <c r="Q465" s="5">
        <v>-291</v>
      </c>
      <c r="R465" s="5">
        <v>0</v>
      </c>
      <c r="S465" s="5">
        <v>21742</v>
      </c>
      <c r="T465" s="5">
        <v>0</v>
      </c>
      <c r="U465" s="5">
        <v>24167</v>
      </c>
      <c r="V465" s="5"/>
      <c r="W465" s="5">
        <v>76216</v>
      </c>
      <c r="X465" s="5">
        <f>SUM(Tabla5[[#This Row],[ENE]:[DIC]])</f>
        <v>76216</v>
      </c>
      <c r="Y465" s="5">
        <f>Tabla5[[#This Row],[TOTAL]]-Tabla5[[#This Row],[comprobación]]</f>
        <v>0</v>
      </c>
    </row>
    <row r="466" spans="1:25">
      <c r="A466" s="4">
        <v>458</v>
      </c>
      <c r="B466" t="s">
        <v>210</v>
      </c>
      <c r="C466" s="4">
        <v>13203</v>
      </c>
      <c r="D466" s="4">
        <v>13</v>
      </c>
      <c r="E466" s="4">
        <v>203</v>
      </c>
      <c r="F466" t="s">
        <v>34</v>
      </c>
      <c r="G466" s="4" t="s">
        <v>211</v>
      </c>
      <c r="H466" s="4" t="s">
        <v>32</v>
      </c>
      <c r="I466" s="4">
        <v>11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56315</v>
      </c>
      <c r="T466" s="5">
        <v>0</v>
      </c>
      <c r="U466" s="5">
        <v>85585</v>
      </c>
      <c r="V466" s="5"/>
      <c r="W466" s="5">
        <v>141900</v>
      </c>
      <c r="X466" s="5">
        <f>SUM(Tabla5[[#This Row],[ENE]:[DIC]])</f>
        <v>141900</v>
      </c>
      <c r="Y466" s="5">
        <f>Tabla5[[#This Row],[TOTAL]]-Tabla5[[#This Row],[comprobación]]</f>
        <v>0</v>
      </c>
    </row>
    <row r="467" spans="1:25">
      <c r="A467" s="4">
        <v>459</v>
      </c>
      <c r="B467" t="s">
        <v>210</v>
      </c>
      <c r="C467" s="4">
        <v>13401</v>
      </c>
      <c r="D467" s="4">
        <v>13</v>
      </c>
      <c r="E467" s="4">
        <v>401</v>
      </c>
      <c r="F467" t="s">
        <v>48</v>
      </c>
      <c r="G467" s="4" t="s">
        <v>211</v>
      </c>
      <c r="H467" s="4" t="s">
        <v>32</v>
      </c>
      <c r="I467" s="4">
        <v>11</v>
      </c>
      <c r="J467" s="5">
        <v>6320</v>
      </c>
      <c r="K467" s="5">
        <v>0</v>
      </c>
      <c r="L467" s="5">
        <v>0</v>
      </c>
      <c r="M467" s="5">
        <v>4267</v>
      </c>
      <c r="N467" s="5">
        <v>3165</v>
      </c>
      <c r="O467" s="5">
        <v>3165</v>
      </c>
      <c r="P467" s="5">
        <v>3165</v>
      </c>
      <c r="Q467" s="5">
        <v>3165</v>
      </c>
      <c r="R467" s="5">
        <v>0</v>
      </c>
      <c r="S467" s="5">
        <v>0</v>
      </c>
      <c r="T467" s="5">
        <v>0</v>
      </c>
      <c r="U467" s="5">
        <v>0</v>
      </c>
      <c r="V467" s="5"/>
      <c r="W467" s="5">
        <v>23247</v>
      </c>
      <c r="X467" s="5">
        <f>SUM(Tabla5[[#This Row],[ENE]:[DIC]])</f>
        <v>23247</v>
      </c>
      <c r="Y467" s="5">
        <f>Tabla5[[#This Row],[TOTAL]]-Tabla5[[#This Row],[comprobación]]</f>
        <v>0</v>
      </c>
    </row>
    <row r="468" spans="1:25">
      <c r="A468" s="4">
        <v>460</v>
      </c>
      <c r="B468" t="s">
        <v>210</v>
      </c>
      <c r="C468" s="4">
        <v>15202</v>
      </c>
      <c r="D468" s="4">
        <v>15</v>
      </c>
      <c r="E468" s="4">
        <v>202</v>
      </c>
      <c r="F468" t="s">
        <v>91</v>
      </c>
      <c r="G468" s="4" t="s">
        <v>211</v>
      </c>
      <c r="H468" s="4" t="s">
        <v>32</v>
      </c>
      <c r="I468" s="4">
        <v>11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25000</v>
      </c>
      <c r="R468" s="5">
        <v>0</v>
      </c>
      <c r="S468" s="5">
        <v>0</v>
      </c>
      <c r="T468" s="5">
        <v>0</v>
      </c>
      <c r="U468" s="5">
        <v>0</v>
      </c>
      <c r="V468" s="5"/>
      <c r="W468" s="5">
        <v>25000</v>
      </c>
      <c r="X468" s="5">
        <f>SUM(Tabla5[[#This Row],[ENE]:[DIC]])</f>
        <v>25000</v>
      </c>
      <c r="Y468" s="5">
        <f>Tabla5[[#This Row],[TOTAL]]-Tabla5[[#This Row],[comprobación]]</f>
        <v>0</v>
      </c>
    </row>
    <row r="469" spans="1:25">
      <c r="A469" s="4">
        <v>461</v>
      </c>
      <c r="B469" t="s">
        <v>210</v>
      </c>
      <c r="C469" s="4">
        <v>15404</v>
      </c>
      <c r="D469" s="4">
        <v>15</v>
      </c>
      <c r="E469" s="4">
        <v>404</v>
      </c>
      <c r="F469" t="s">
        <v>49</v>
      </c>
      <c r="G469" s="4" t="s">
        <v>211</v>
      </c>
      <c r="H469" s="4" t="s">
        <v>32</v>
      </c>
      <c r="I469" s="4">
        <v>11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798</v>
      </c>
      <c r="S469" s="5">
        <v>1702</v>
      </c>
      <c r="T469" s="5">
        <v>0</v>
      </c>
      <c r="U469" s="5">
        <v>0</v>
      </c>
      <c r="V469" s="5"/>
      <c r="W469" s="5">
        <v>2500</v>
      </c>
      <c r="X469" s="5">
        <f>SUM(Tabla5[[#This Row],[ENE]:[DIC]])</f>
        <v>2500</v>
      </c>
      <c r="Y469" s="5">
        <f>Tabla5[[#This Row],[TOTAL]]-Tabla5[[#This Row],[comprobación]]</f>
        <v>0</v>
      </c>
    </row>
    <row r="470" spans="1:25">
      <c r="A470" s="4">
        <v>462</v>
      </c>
      <c r="B470" t="s">
        <v>210</v>
      </c>
      <c r="C470" s="4">
        <v>15405</v>
      </c>
      <c r="D470" s="4">
        <v>15</v>
      </c>
      <c r="E470" s="4">
        <v>405</v>
      </c>
      <c r="F470" t="s">
        <v>50</v>
      </c>
      <c r="G470" s="4" t="s">
        <v>211</v>
      </c>
      <c r="H470" s="4" t="s">
        <v>32</v>
      </c>
      <c r="I470" s="4">
        <v>11</v>
      </c>
      <c r="J470" s="5">
        <v>0</v>
      </c>
      <c r="K470" s="5">
        <v>569</v>
      </c>
      <c r="L470" s="5">
        <v>0</v>
      </c>
      <c r="M470" s="5">
        <v>157</v>
      </c>
      <c r="N470" s="5">
        <v>1028</v>
      </c>
      <c r="O470" s="5">
        <v>0</v>
      </c>
      <c r="P470" s="5">
        <v>1446</v>
      </c>
      <c r="Q470" s="5">
        <v>0</v>
      </c>
      <c r="R470" s="5">
        <v>0</v>
      </c>
      <c r="S470" s="5">
        <v>569</v>
      </c>
      <c r="T470" s="5">
        <v>0</v>
      </c>
      <c r="U470" s="5">
        <v>0</v>
      </c>
      <c r="V470" s="5"/>
      <c r="W470" s="5">
        <v>3769</v>
      </c>
      <c r="X470" s="5">
        <f>SUM(Tabla5[[#This Row],[ENE]:[DIC]])</f>
        <v>3769</v>
      </c>
      <c r="Y470" s="5">
        <f>Tabla5[[#This Row],[TOTAL]]-Tabla5[[#This Row],[comprobación]]</f>
        <v>0</v>
      </c>
    </row>
    <row r="471" spans="1:25">
      <c r="A471" s="4">
        <v>463</v>
      </c>
      <c r="B471" t="s">
        <v>210</v>
      </c>
      <c r="C471" s="4">
        <v>15408</v>
      </c>
      <c r="D471" s="4">
        <v>15</v>
      </c>
      <c r="E471" s="4">
        <v>408</v>
      </c>
      <c r="F471" t="s">
        <v>38</v>
      </c>
      <c r="G471" s="4" t="s">
        <v>211</v>
      </c>
      <c r="H471" s="4" t="s">
        <v>32</v>
      </c>
      <c r="I471" s="4">
        <v>11</v>
      </c>
      <c r="J471" s="5">
        <v>7463</v>
      </c>
      <c r="K471" s="5">
        <v>7026</v>
      </c>
      <c r="L471" s="5">
        <v>6797</v>
      </c>
      <c r="M471" s="5">
        <v>5248</v>
      </c>
      <c r="N471" s="5">
        <v>4977</v>
      </c>
      <c r="O471" s="5">
        <v>5526</v>
      </c>
      <c r="P471" s="5">
        <v>6295</v>
      </c>
      <c r="Q471" s="5">
        <v>8199</v>
      </c>
      <c r="R471" s="5">
        <v>7937</v>
      </c>
      <c r="S471" s="5">
        <v>9533</v>
      </c>
      <c r="T471" s="5">
        <v>18146</v>
      </c>
      <c r="U471" s="5">
        <v>18145</v>
      </c>
      <c r="V471" s="5"/>
      <c r="W471" s="5">
        <v>105292</v>
      </c>
      <c r="X471" s="5">
        <f>SUM(Tabla5[[#This Row],[ENE]:[DIC]])</f>
        <v>105292</v>
      </c>
      <c r="Y471" s="5">
        <f>Tabla5[[#This Row],[TOTAL]]-Tabla5[[#This Row],[comprobación]]</f>
        <v>0</v>
      </c>
    </row>
    <row r="472" spans="1:25">
      <c r="A472" s="4">
        <v>464</v>
      </c>
      <c r="B472" t="s">
        <v>210</v>
      </c>
      <c r="C472" s="4">
        <v>21101</v>
      </c>
      <c r="D472" s="4">
        <v>21</v>
      </c>
      <c r="E472" s="4">
        <v>101</v>
      </c>
      <c r="F472" t="s">
        <v>39</v>
      </c>
      <c r="G472" s="4" t="s">
        <v>211</v>
      </c>
      <c r="H472" s="4" t="s">
        <v>32</v>
      </c>
      <c r="I472" s="4">
        <v>11</v>
      </c>
      <c r="J472" s="5">
        <v>173</v>
      </c>
      <c r="K472" s="5">
        <v>36883</v>
      </c>
      <c r="L472" s="5">
        <v>1649</v>
      </c>
      <c r="M472" s="5">
        <v>24698</v>
      </c>
      <c r="N472" s="5">
        <v>26244</v>
      </c>
      <c r="O472" s="5">
        <v>16726</v>
      </c>
      <c r="P472" s="5">
        <v>11181</v>
      </c>
      <c r="Q472" s="5">
        <v>19789</v>
      </c>
      <c r="R472" s="5">
        <v>5628</v>
      </c>
      <c r="S472" s="5">
        <v>19929</v>
      </c>
      <c r="T472" s="5">
        <v>9168</v>
      </c>
      <c r="U472" s="5">
        <v>9167</v>
      </c>
      <c r="V472" s="5"/>
      <c r="W472" s="5">
        <v>181235</v>
      </c>
      <c r="X472" s="5">
        <f>SUM(Tabla5[[#This Row],[ENE]:[DIC]])</f>
        <v>181235</v>
      </c>
      <c r="Y472" s="5">
        <f>Tabla5[[#This Row],[TOTAL]]-Tabla5[[#This Row],[comprobación]]</f>
        <v>0</v>
      </c>
    </row>
    <row r="473" spans="1:25">
      <c r="A473" s="4">
        <v>465</v>
      </c>
      <c r="B473" t="s">
        <v>210</v>
      </c>
      <c r="C473" s="4">
        <v>21201</v>
      </c>
      <c r="D473" s="4">
        <v>21</v>
      </c>
      <c r="E473" s="4">
        <v>201</v>
      </c>
      <c r="F473" t="s">
        <v>75</v>
      </c>
      <c r="G473" s="4" t="s">
        <v>211</v>
      </c>
      <c r="H473" s="4" t="s">
        <v>32</v>
      </c>
      <c r="I473" s="4">
        <v>11</v>
      </c>
      <c r="J473" s="5">
        <v>0</v>
      </c>
      <c r="K473" s="5">
        <v>18749</v>
      </c>
      <c r="L473" s="5">
        <v>0</v>
      </c>
      <c r="M473" s="5">
        <v>8053</v>
      </c>
      <c r="N473" s="5">
        <v>6273</v>
      </c>
      <c r="O473" s="5">
        <v>24613</v>
      </c>
      <c r="P473" s="5">
        <v>9750</v>
      </c>
      <c r="Q473" s="5">
        <v>10873</v>
      </c>
      <c r="R473" s="5">
        <v>10729</v>
      </c>
      <c r="S473" s="5">
        <v>8064</v>
      </c>
      <c r="T473" s="5">
        <v>0</v>
      </c>
      <c r="U473" s="5">
        <v>0</v>
      </c>
      <c r="V473" s="5"/>
      <c r="W473" s="5">
        <v>97104</v>
      </c>
      <c r="X473" s="5">
        <f>SUM(Tabla5[[#This Row],[ENE]:[DIC]])</f>
        <v>97104</v>
      </c>
      <c r="Y473" s="5">
        <f>Tabla5[[#This Row],[TOTAL]]-Tabla5[[#This Row],[comprobación]]</f>
        <v>0</v>
      </c>
    </row>
    <row r="474" spans="1:25">
      <c r="A474" s="4">
        <v>466</v>
      </c>
      <c r="B474" t="s">
        <v>210</v>
      </c>
      <c r="C474" s="4">
        <v>21601</v>
      </c>
      <c r="D474" s="4">
        <v>21</v>
      </c>
      <c r="E474" s="4">
        <v>601</v>
      </c>
      <c r="F474" t="s">
        <v>116</v>
      </c>
      <c r="G474" s="4" t="s">
        <v>211</v>
      </c>
      <c r="H474" s="4" t="s">
        <v>32</v>
      </c>
      <c r="I474" s="4">
        <v>11</v>
      </c>
      <c r="J474" s="5">
        <v>0</v>
      </c>
      <c r="K474" s="5">
        <v>15560</v>
      </c>
      <c r="L474" s="5">
        <v>0</v>
      </c>
      <c r="M474" s="5">
        <v>13672</v>
      </c>
      <c r="N474" s="5">
        <v>18596</v>
      </c>
      <c r="O474" s="5">
        <v>0</v>
      </c>
      <c r="P474" s="5">
        <v>14918</v>
      </c>
      <c r="Q474" s="5">
        <v>25660</v>
      </c>
      <c r="R474" s="5">
        <v>7995</v>
      </c>
      <c r="S474" s="5">
        <v>1821</v>
      </c>
      <c r="T474" s="5">
        <v>1119</v>
      </c>
      <c r="U474" s="5">
        <v>1118</v>
      </c>
      <c r="V474" s="5"/>
      <c r="W474" s="5">
        <v>100459</v>
      </c>
      <c r="X474" s="5">
        <f>SUM(Tabla5[[#This Row],[ENE]:[DIC]])</f>
        <v>100459</v>
      </c>
      <c r="Y474" s="5">
        <f>Tabla5[[#This Row],[TOTAL]]-Tabla5[[#This Row],[comprobación]]</f>
        <v>0</v>
      </c>
    </row>
    <row r="475" spans="1:25">
      <c r="A475" s="4">
        <v>467</v>
      </c>
      <c r="B475" t="s">
        <v>210</v>
      </c>
      <c r="C475" s="4">
        <v>26101</v>
      </c>
      <c r="D475" s="4">
        <v>26</v>
      </c>
      <c r="E475" s="4">
        <v>101</v>
      </c>
      <c r="F475" t="s">
        <v>41</v>
      </c>
      <c r="G475" s="4" t="s">
        <v>211</v>
      </c>
      <c r="H475" s="4" t="s">
        <v>32</v>
      </c>
      <c r="I475" s="4">
        <v>11</v>
      </c>
      <c r="J475" s="5">
        <v>4081</v>
      </c>
      <c r="K475" s="5">
        <v>4329</v>
      </c>
      <c r="L475" s="5">
        <v>1465</v>
      </c>
      <c r="M475" s="5">
        <v>6336</v>
      </c>
      <c r="N475" s="5">
        <v>5591</v>
      </c>
      <c r="O475" s="5">
        <v>6721</v>
      </c>
      <c r="P475" s="5">
        <v>5989</v>
      </c>
      <c r="Q475" s="5">
        <v>8571</v>
      </c>
      <c r="R475" s="5">
        <v>7011</v>
      </c>
      <c r="S475" s="5">
        <v>9381</v>
      </c>
      <c r="T475" s="5">
        <v>6897</v>
      </c>
      <c r="U475" s="5">
        <v>6896</v>
      </c>
      <c r="V475" s="5"/>
      <c r="W475" s="5">
        <v>73268</v>
      </c>
      <c r="X475" s="5">
        <f>SUM(Tabla5[[#This Row],[ENE]:[DIC]])</f>
        <v>73268</v>
      </c>
      <c r="Y475" s="5">
        <f>Tabla5[[#This Row],[TOTAL]]-Tabla5[[#This Row],[comprobación]]</f>
        <v>0</v>
      </c>
    </row>
    <row r="476" spans="1:25">
      <c r="A476" s="4">
        <v>468</v>
      </c>
      <c r="B476" t="s">
        <v>210</v>
      </c>
      <c r="C476" s="4">
        <v>26102</v>
      </c>
      <c r="D476" s="4">
        <v>26</v>
      </c>
      <c r="E476" s="4">
        <v>102</v>
      </c>
      <c r="F476" t="s">
        <v>94</v>
      </c>
      <c r="G476" s="4" t="s">
        <v>211</v>
      </c>
      <c r="H476" s="4" t="s">
        <v>32</v>
      </c>
      <c r="I476" s="4">
        <v>11</v>
      </c>
      <c r="J476" s="5">
        <v>1030</v>
      </c>
      <c r="K476" s="5">
        <v>1030</v>
      </c>
      <c r="L476" s="5">
        <v>1030</v>
      </c>
      <c r="M476" s="5">
        <v>2423</v>
      </c>
      <c r="N476" s="5">
        <v>3337</v>
      </c>
      <c r="O476" s="5">
        <v>3576</v>
      </c>
      <c r="P476" s="5">
        <v>2431</v>
      </c>
      <c r="Q476" s="5">
        <v>0</v>
      </c>
      <c r="R476" s="5">
        <v>4519</v>
      </c>
      <c r="S476" s="5">
        <v>4767</v>
      </c>
      <c r="T476" s="5">
        <v>2583</v>
      </c>
      <c r="U476" s="5">
        <v>2582</v>
      </c>
      <c r="V476" s="5"/>
      <c r="W476" s="5">
        <v>29308</v>
      </c>
      <c r="X476" s="5">
        <f>SUM(Tabla5[[#This Row],[ENE]:[DIC]])</f>
        <v>29308</v>
      </c>
      <c r="Y476" s="5">
        <f>Tabla5[[#This Row],[TOTAL]]-Tabla5[[#This Row],[comprobación]]</f>
        <v>0</v>
      </c>
    </row>
    <row r="477" spans="1:25">
      <c r="A477" s="4">
        <v>469</v>
      </c>
      <c r="B477" t="s">
        <v>210</v>
      </c>
      <c r="C477" s="4">
        <v>29101</v>
      </c>
      <c r="D477" s="4">
        <v>29</v>
      </c>
      <c r="E477" s="4">
        <v>101</v>
      </c>
      <c r="F477" t="s">
        <v>136</v>
      </c>
      <c r="G477" s="4" t="s">
        <v>211</v>
      </c>
      <c r="H477" s="4" t="s">
        <v>32</v>
      </c>
      <c r="I477" s="4">
        <v>11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3979</v>
      </c>
      <c r="S477" s="5">
        <v>0</v>
      </c>
      <c r="T477" s="5">
        <v>0</v>
      </c>
      <c r="U477" s="5">
        <v>0</v>
      </c>
      <c r="V477" s="5"/>
      <c r="W477" s="5">
        <v>3979</v>
      </c>
      <c r="X477" s="5">
        <f>SUM(Tabla5[[#This Row],[ENE]:[DIC]])</f>
        <v>3979</v>
      </c>
      <c r="Y477" s="5">
        <f>Tabla5[[#This Row],[TOTAL]]-Tabla5[[#This Row],[comprobación]]</f>
        <v>0</v>
      </c>
    </row>
    <row r="478" spans="1:25">
      <c r="A478" s="4">
        <v>470</v>
      </c>
      <c r="B478" t="s">
        <v>210</v>
      </c>
      <c r="C478" s="4">
        <v>29301</v>
      </c>
      <c r="D478" s="4">
        <v>29</v>
      </c>
      <c r="E478" s="4">
        <v>301</v>
      </c>
      <c r="F478" t="s">
        <v>95</v>
      </c>
      <c r="G478" s="4" t="s">
        <v>211</v>
      </c>
      <c r="H478" s="4" t="s">
        <v>32</v>
      </c>
      <c r="I478" s="4">
        <v>11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4017</v>
      </c>
      <c r="S478" s="5">
        <v>0</v>
      </c>
      <c r="T478" s="5">
        <v>0</v>
      </c>
      <c r="U478" s="5">
        <v>0</v>
      </c>
      <c r="V478" s="5"/>
      <c r="W478" s="5">
        <v>4017</v>
      </c>
      <c r="X478" s="5">
        <f>SUM(Tabla5[[#This Row],[ENE]:[DIC]])</f>
        <v>4017</v>
      </c>
      <c r="Y478" s="5">
        <f>Tabla5[[#This Row],[TOTAL]]-Tabla5[[#This Row],[comprobación]]</f>
        <v>0</v>
      </c>
    </row>
    <row r="479" spans="1:25">
      <c r="A479" s="4">
        <v>471</v>
      </c>
      <c r="B479" t="s">
        <v>210</v>
      </c>
      <c r="C479" s="4">
        <v>29401</v>
      </c>
      <c r="D479" s="4">
        <v>29</v>
      </c>
      <c r="E479" s="4">
        <v>401</v>
      </c>
      <c r="F479" t="s">
        <v>55</v>
      </c>
      <c r="G479" s="4" t="s">
        <v>211</v>
      </c>
      <c r="H479" s="4" t="s">
        <v>32</v>
      </c>
      <c r="I479" s="4">
        <v>11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526</v>
      </c>
      <c r="P479" s="5">
        <v>0</v>
      </c>
      <c r="Q479" s="5">
        <v>9410</v>
      </c>
      <c r="R479" s="5">
        <v>8220</v>
      </c>
      <c r="S479" s="5">
        <v>0</v>
      </c>
      <c r="T479" s="5">
        <v>0</v>
      </c>
      <c r="U479" s="5">
        <v>0</v>
      </c>
      <c r="V479" s="5"/>
      <c r="W479" s="5">
        <v>18156</v>
      </c>
      <c r="X479" s="5">
        <f>SUM(Tabla5[[#This Row],[ENE]:[DIC]])</f>
        <v>18156</v>
      </c>
      <c r="Y479" s="5">
        <f>Tabla5[[#This Row],[TOTAL]]-Tabla5[[#This Row],[comprobación]]</f>
        <v>0</v>
      </c>
    </row>
    <row r="480" spans="1:25">
      <c r="A480" s="4">
        <v>472</v>
      </c>
      <c r="B480" t="s">
        <v>210</v>
      </c>
      <c r="C480" s="4">
        <v>29601</v>
      </c>
      <c r="D480" s="4">
        <v>29</v>
      </c>
      <c r="E480" s="4">
        <v>601</v>
      </c>
      <c r="F480" t="s">
        <v>88</v>
      </c>
      <c r="G480" s="4" t="s">
        <v>211</v>
      </c>
      <c r="H480" s="4" t="s">
        <v>32</v>
      </c>
      <c r="I480" s="4">
        <v>11</v>
      </c>
      <c r="J480" s="5">
        <v>0</v>
      </c>
      <c r="K480" s="5">
        <v>0</v>
      </c>
      <c r="L480" s="5">
        <v>855</v>
      </c>
      <c r="M480" s="5">
        <v>0</v>
      </c>
      <c r="N480" s="5">
        <v>0</v>
      </c>
      <c r="O480" s="5">
        <v>0</v>
      </c>
      <c r="P480" s="5">
        <v>418</v>
      </c>
      <c r="Q480" s="5">
        <v>855</v>
      </c>
      <c r="R480" s="5">
        <v>0</v>
      </c>
      <c r="S480" s="5">
        <v>1372</v>
      </c>
      <c r="T480" s="5">
        <v>0</v>
      </c>
      <c r="U480" s="5">
        <v>0</v>
      </c>
      <c r="V480" s="5"/>
      <c r="W480" s="5">
        <v>3500</v>
      </c>
      <c r="X480" s="5">
        <f>SUM(Tabla5[[#This Row],[ENE]:[DIC]])</f>
        <v>3500</v>
      </c>
      <c r="Y480" s="5">
        <f>Tabla5[[#This Row],[TOTAL]]-Tabla5[[#This Row],[comprobación]]</f>
        <v>0</v>
      </c>
    </row>
    <row r="481" spans="1:25">
      <c r="A481" s="4">
        <v>473</v>
      </c>
      <c r="B481" t="s">
        <v>210</v>
      </c>
      <c r="C481" s="4">
        <v>29901</v>
      </c>
      <c r="D481" s="4">
        <v>29</v>
      </c>
      <c r="E481" s="4">
        <v>901</v>
      </c>
      <c r="F481" t="s">
        <v>42</v>
      </c>
      <c r="G481" s="4" t="s">
        <v>211</v>
      </c>
      <c r="H481" s="4" t="s">
        <v>32</v>
      </c>
      <c r="I481" s="4">
        <v>11</v>
      </c>
      <c r="J481" s="5">
        <v>215</v>
      </c>
      <c r="K481" s="5">
        <v>0</v>
      </c>
      <c r="L481" s="5">
        <v>1016</v>
      </c>
      <c r="M481" s="5">
        <v>854</v>
      </c>
      <c r="N481" s="5">
        <v>5277</v>
      </c>
      <c r="O481" s="5">
        <v>0</v>
      </c>
      <c r="P481" s="5">
        <v>1541</v>
      </c>
      <c r="Q481" s="5">
        <v>621</v>
      </c>
      <c r="R481" s="5">
        <v>545</v>
      </c>
      <c r="S481" s="5">
        <v>0</v>
      </c>
      <c r="T481" s="5">
        <v>955</v>
      </c>
      <c r="U481" s="5">
        <v>954</v>
      </c>
      <c r="V481" s="5"/>
      <c r="W481" s="5">
        <v>11978</v>
      </c>
      <c r="X481" s="5">
        <f>SUM(Tabla5[[#This Row],[ENE]:[DIC]])</f>
        <v>11978</v>
      </c>
      <c r="Y481" s="5">
        <f>Tabla5[[#This Row],[TOTAL]]-Tabla5[[#This Row],[comprobación]]</f>
        <v>0</v>
      </c>
    </row>
    <row r="482" spans="1:25">
      <c r="A482" s="4">
        <v>474</v>
      </c>
      <c r="B482" t="s">
        <v>210</v>
      </c>
      <c r="C482" s="4">
        <v>32301</v>
      </c>
      <c r="D482" s="4">
        <v>32</v>
      </c>
      <c r="E482" s="4">
        <v>301</v>
      </c>
      <c r="F482" t="s">
        <v>212</v>
      </c>
      <c r="G482" s="4" t="s">
        <v>211</v>
      </c>
      <c r="H482" s="4" t="s">
        <v>32</v>
      </c>
      <c r="I482" s="4">
        <v>11</v>
      </c>
      <c r="J482" s="5">
        <v>20085</v>
      </c>
      <c r="K482" s="5">
        <v>14059</v>
      </c>
      <c r="L482" s="5">
        <v>14059</v>
      </c>
      <c r="M482" s="5">
        <v>14059</v>
      </c>
      <c r="N482" s="5">
        <v>16068</v>
      </c>
      <c r="O482" s="5">
        <v>16068</v>
      </c>
      <c r="P482" s="5">
        <v>16068</v>
      </c>
      <c r="Q482" s="5">
        <v>16068</v>
      </c>
      <c r="R482" s="5">
        <v>16068</v>
      </c>
      <c r="S482" s="5">
        <v>16069</v>
      </c>
      <c r="T482" s="5">
        <v>0</v>
      </c>
      <c r="U482" s="5">
        <v>0</v>
      </c>
      <c r="V482" s="5"/>
      <c r="W482" s="5">
        <v>158671</v>
      </c>
      <c r="X482" s="5">
        <f>SUM(Tabla5[[#This Row],[ENE]:[DIC]])</f>
        <v>158671</v>
      </c>
      <c r="Y482" s="5">
        <f>Tabla5[[#This Row],[TOTAL]]-Tabla5[[#This Row],[comprobación]]</f>
        <v>0</v>
      </c>
    </row>
    <row r="483" spans="1:25">
      <c r="A483" s="4">
        <v>475</v>
      </c>
      <c r="B483" t="s">
        <v>210</v>
      </c>
      <c r="C483" s="4">
        <v>33101</v>
      </c>
      <c r="D483" s="4">
        <v>33</v>
      </c>
      <c r="E483" s="4">
        <v>101</v>
      </c>
      <c r="F483" t="s">
        <v>96</v>
      </c>
      <c r="G483" s="4" t="s">
        <v>211</v>
      </c>
      <c r="H483" s="4" t="s">
        <v>32</v>
      </c>
      <c r="I483" s="4">
        <v>11</v>
      </c>
      <c r="J483" s="5">
        <v>0</v>
      </c>
      <c r="K483" s="5">
        <v>50000</v>
      </c>
      <c r="L483" s="5">
        <v>0</v>
      </c>
      <c r="M483" s="5">
        <v>12500</v>
      </c>
      <c r="N483" s="5">
        <v>12500</v>
      </c>
      <c r="O483" s="5">
        <v>12500</v>
      </c>
      <c r="P483" s="5">
        <v>12500</v>
      </c>
      <c r="Q483" s="5">
        <v>12500</v>
      </c>
      <c r="R483" s="5">
        <v>12500</v>
      </c>
      <c r="S483" s="5">
        <v>25000</v>
      </c>
      <c r="T483" s="5">
        <v>0</v>
      </c>
      <c r="U483" s="5">
        <v>0</v>
      </c>
      <c r="V483" s="5"/>
      <c r="W483" s="5">
        <v>150000</v>
      </c>
      <c r="X483" s="5">
        <f>SUM(Tabla5[[#This Row],[ENE]:[DIC]])</f>
        <v>150000</v>
      </c>
      <c r="Y483" s="5">
        <f>Tabla5[[#This Row],[TOTAL]]-Tabla5[[#This Row],[comprobación]]</f>
        <v>0</v>
      </c>
    </row>
    <row r="484" spans="1:25">
      <c r="A484" s="4">
        <v>476</v>
      </c>
      <c r="B484" t="s">
        <v>210</v>
      </c>
      <c r="C484" s="4">
        <v>33102</v>
      </c>
      <c r="D484" s="4">
        <v>33</v>
      </c>
      <c r="E484" s="4">
        <v>102</v>
      </c>
      <c r="F484" t="s">
        <v>98</v>
      </c>
      <c r="G484" s="4" t="s">
        <v>211</v>
      </c>
      <c r="H484" s="4" t="s">
        <v>32</v>
      </c>
      <c r="I484" s="4">
        <v>11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150000</v>
      </c>
      <c r="T484" s="5">
        <v>0</v>
      </c>
      <c r="U484" s="5">
        <v>0</v>
      </c>
      <c r="V484" s="5"/>
      <c r="W484" s="5">
        <v>150000</v>
      </c>
      <c r="X484" s="5">
        <f>SUM(Tabla5[[#This Row],[ENE]:[DIC]])</f>
        <v>150000</v>
      </c>
      <c r="Y484" s="5">
        <f>Tabla5[[#This Row],[TOTAL]]-Tabla5[[#This Row],[comprobación]]</f>
        <v>0</v>
      </c>
    </row>
    <row r="485" spans="1:25">
      <c r="A485" s="4">
        <v>477</v>
      </c>
      <c r="B485" t="s">
        <v>210</v>
      </c>
      <c r="C485" s="4">
        <v>33104</v>
      </c>
      <c r="D485" s="4">
        <v>33</v>
      </c>
      <c r="E485" s="4">
        <v>104</v>
      </c>
      <c r="F485" t="s">
        <v>97</v>
      </c>
      <c r="G485" s="4" t="s">
        <v>211</v>
      </c>
      <c r="H485" s="4" t="s">
        <v>32</v>
      </c>
      <c r="I485" s="4">
        <v>11</v>
      </c>
      <c r="J485" s="5">
        <v>5974</v>
      </c>
      <c r="K485" s="5">
        <v>0</v>
      </c>
      <c r="L485" s="5">
        <v>0</v>
      </c>
      <c r="M485" s="5">
        <v>0</v>
      </c>
      <c r="N485" s="5">
        <v>597</v>
      </c>
      <c r="O485" s="5">
        <v>1912</v>
      </c>
      <c r="P485" s="5">
        <v>5377</v>
      </c>
      <c r="Q485" s="5">
        <v>5807</v>
      </c>
      <c r="R485" s="5">
        <v>6870</v>
      </c>
      <c r="S485" s="5">
        <v>5807</v>
      </c>
      <c r="T485" s="5">
        <v>9856</v>
      </c>
      <c r="U485" s="5">
        <v>0</v>
      </c>
      <c r="V485" s="5"/>
      <c r="W485" s="5">
        <v>42200</v>
      </c>
      <c r="X485" s="5">
        <f>SUM(Tabla5[[#This Row],[ENE]:[DIC]])</f>
        <v>42200</v>
      </c>
      <c r="Y485" s="5">
        <f>Tabla5[[#This Row],[TOTAL]]-Tabla5[[#This Row],[comprobación]]</f>
        <v>0</v>
      </c>
    </row>
    <row r="486" spans="1:25">
      <c r="A486" s="4">
        <v>478</v>
      </c>
      <c r="B486" t="s">
        <v>210</v>
      </c>
      <c r="C486" s="4">
        <v>35301</v>
      </c>
      <c r="D486" s="4">
        <v>35</v>
      </c>
      <c r="E486" s="4">
        <v>301</v>
      </c>
      <c r="F486" t="s">
        <v>100</v>
      </c>
      <c r="G486" s="4" t="s">
        <v>211</v>
      </c>
      <c r="H486" s="4" t="s">
        <v>32</v>
      </c>
      <c r="I486" s="4">
        <v>11</v>
      </c>
      <c r="J486" s="5">
        <v>0</v>
      </c>
      <c r="K486" s="5">
        <v>43013</v>
      </c>
      <c r="L486" s="5">
        <v>0</v>
      </c>
      <c r="M486" s="5">
        <v>0</v>
      </c>
      <c r="N486" s="5">
        <v>21506</v>
      </c>
      <c r="O486" s="5">
        <v>7169</v>
      </c>
      <c r="P486" s="5">
        <v>0</v>
      </c>
      <c r="Q486" s="5">
        <v>0</v>
      </c>
      <c r="R486" s="5">
        <v>0</v>
      </c>
      <c r="S486" s="5">
        <v>14337</v>
      </c>
      <c r="T486" s="5">
        <v>0</v>
      </c>
      <c r="U486" s="5">
        <v>0</v>
      </c>
      <c r="V486" s="5"/>
      <c r="W486" s="5">
        <v>86025</v>
      </c>
      <c r="X486" s="5">
        <f>SUM(Tabla5[[#This Row],[ENE]:[DIC]])</f>
        <v>86025</v>
      </c>
      <c r="Y486" s="5">
        <f>Tabla5[[#This Row],[TOTAL]]-Tabla5[[#This Row],[comprobación]]</f>
        <v>0</v>
      </c>
    </row>
    <row r="487" spans="1:25">
      <c r="A487" s="4">
        <v>479</v>
      </c>
      <c r="B487" t="s">
        <v>210</v>
      </c>
      <c r="C487" s="4">
        <v>35501</v>
      </c>
      <c r="D487" s="4">
        <v>35</v>
      </c>
      <c r="E487" s="4">
        <v>501</v>
      </c>
      <c r="F487" t="s">
        <v>63</v>
      </c>
      <c r="G487" s="4" t="s">
        <v>211</v>
      </c>
      <c r="H487" s="4" t="s">
        <v>32</v>
      </c>
      <c r="I487" s="4">
        <v>11</v>
      </c>
      <c r="J487" s="5">
        <v>2046</v>
      </c>
      <c r="K487" s="5">
        <v>0</v>
      </c>
      <c r="L487" s="5">
        <v>0</v>
      </c>
      <c r="M487" s="5">
        <v>1656</v>
      </c>
      <c r="N487" s="5">
        <v>2704</v>
      </c>
      <c r="O487" s="5">
        <v>0</v>
      </c>
      <c r="P487" s="5">
        <v>814</v>
      </c>
      <c r="Q487" s="5">
        <v>5333</v>
      </c>
      <c r="R487" s="5">
        <v>0</v>
      </c>
      <c r="S487" s="5">
        <v>0</v>
      </c>
      <c r="T487" s="5">
        <v>0</v>
      </c>
      <c r="U487" s="5">
        <v>0</v>
      </c>
      <c r="V487" s="5"/>
      <c r="W487" s="5">
        <v>12553</v>
      </c>
      <c r="X487" s="5">
        <f>SUM(Tabla5[[#This Row],[ENE]:[DIC]])</f>
        <v>12553</v>
      </c>
      <c r="Y487" s="5">
        <f>Tabla5[[#This Row],[TOTAL]]-Tabla5[[#This Row],[comprobación]]</f>
        <v>0</v>
      </c>
    </row>
    <row r="488" spans="1:25">
      <c r="A488" s="4">
        <v>480</v>
      </c>
      <c r="B488" t="s">
        <v>210</v>
      </c>
      <c r="C488" s="4">
        <v>37501</v>
      </c>
      <c r="D488" s="4">
        <v>37</v>
      </c>
      <c r="E488" s="4">
        <v>501</v>
      </c>
      <c r="F488" t="s">
        <v>77</v>
      </c>
      <c r="G488" s="4" t="s">
        <v>211</v>
      </c>
      <c r="H488" s="4" t="s">
        <v>32</v>
      </c>
      <c r="I488" s="4">
        <v>11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/>
      <c r="W488" s="5">
        <v>0</v>
      </c>
      <c r="X488" s="5">
        <f>SUM(Tabla5[[#This Row],[ENE]:[DIC]])</f>
        <v>0</v>
      </c>
      <c r="Y488" s="5">
        <f>Tabla5[[#This Row],[TOTAL]]-Tabla5[[#This Row],[comprobación]]</f>
        <v>0</v>
      </c>
    </row>
    <row r="489" spans="1:25">
      <c r="A489" s="4">
        <v>481</v>
      </c>
      <c r="B489" t="s">
        <v>210</v>
      </c>
      <c r="C489" s="4">
        <v>39601</v>
      </c>
      <c r="D489" s="4">
        <v>39</v>
      </c>
      <c r="E489" s="4">
        <v>601</v>
      </c>
      <c r="F489" t="s">
        <v>213</v>
      </c>
      <c r="G489" s="4" t="s">
        <v>211</v>
      </c>
      <c r="H489" s="4" t="s">
        <v>32</v>
      </c>
      <c r="I489" s="4">
        <v>11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/>
      <c r="W489" s="5">
        <v>0</v>
      </c>
      <c r="X489" s="5">
        <f>SUM(Tabla5[[#This Row],[ENE]:[DIC]])</f>
        <v>0</v>
      </c>
      <c r="Y489" s="5">
        <f>Tabla5[[#This Row],[TOTAL]]-Tabla5[[#This Row],[comprobación]]</f>
        <v>0</v>
      </c>
    </row>
    <row r="490" spans="1:25">
      <c r="A490" s="4">
        <v>482</v>
      </c>
      <c r="B490" t="s">
        <v>214</v>
      </c>
      <c r="C490" s="4">
        <v>13203</v>
      </c>
      <c r="D490" s="4">
        <v>13</v>
      </c>
      <c r="E490" s="4">
        <v>203</v>
      </c>
      <c r="F490" t="s">
        <v>34</v>
      </c>
      <c r="G490" s="4" t="s">
        <v>215</v>
      </c>
      <c r="H490" s="4" t="s">
        <v>32</v>
      </c>
      <c r="I490" s="4">
        <v>11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1106600</v>
      </c>
      <c r="V490" s="5"/>
      <c r="W490" s="5">
        <v>1106600</v>
      </c>
      <c r="X490" s="5">
        <f>SUM(Tabla5[[#This Row],[ENE]:[DIC]])</f>
        <v>1106600</v>
      </c>
      <c r="Y490" s="5">
        <f>Tabla5[[#This Row],[TOTAL]]-Tabla5[[#This Row],[comprobación]]</f>
        <v>0</v>
      </c>
    </row>
    <row r="491" spans="1:25">
      <c r="A491" s="4">
        <v>483</v>
      </c>
      <c r="B491" t="s">
        <v>214</v>
      </c>
      <c r="C491" s="4">
        <v>13401</v>
      </c>
      <c r="D491" s="4">
        <v>13</v>
      </c>
      <c r="E491" s="4">
        <v>401</v>
      </c>
      <c r="F491" t="s">
        <v>48</v>
      </c>
      <c r="G491" s="4" t="s">
        <v>215</v>
      </c>
      <c r="H491" s="4" t="s">
        <v>32</v>
      </c>
      <c r="I491" s="4">
        <v>11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13451</v>
      </c>
      <c r="U491" s="5">
        <v>13451</v>
      </c>
      <c r="V491" s="5"/>
      <c r="W491" s="5">
        <v>26902</v>
      </c>
      <c r="X491" s="5">
        <f>SUM(Tabla5[[#This Row],[ENE]:[DIC]])</f>
        <v>26902</v>
      </c>
      <c r="Y491" s="5">
        <f>Tabla5[[#This Row],[TOTAL]]-Tabla5[[#This Row],[comprobación]]</f>
        <v>0</v>
      </c>
    </row>
    <row r="492" spans="1:25">
      <c r="A492" s="4">
        <v>484</v>
      </c>
      <c r="B492" t="s">
        <v>214</v>
      </c>
      <c r="C492" s="4">
        <v>45201</v>
      </c>
      <c r="D492" s="4">
        <v>45</v>
      </c>
      <c r="E492" s="4">
        <v>201</v>
      </c>
      <c r="F492" t="s">
        <v>216</v>
      </c>
      <c r="G492" s="4" t="s">
        <v>215</v>
      </c>
      <c r="H492" s="4" t="s">
        <v>32</v>
      </c>
      <c r="I492" s="4">
        <v>11</v>
      </c>
      <c r="J492" s="5">
        <v>612817</v>
      </c>
      <c r="K492" s="5">
        <v>533256</v>
      </c>
      <c r="L492" s="5">
        <v>591700</v>
      </c>
      <c r="M492" s="5">
        <v>527900</v>
      </c>
      <c r="N492" s="5">
        <v>532929</v>
      </c>
      <c r="O492" s="5">
        <v>532929</v>
      </c>
      <c r="P492" s="5">
        <v>532929</v>
      </c>
      <c r="Q492" s="5">
        <v>538134</v>
      </c>
      <c r="R492" s="5">
        <v>563014</v>
      </c>
      <c r="S492" s="5">
        <v>580313</v>
      </c>
      <c r="T492" s="5">
        <v>592650</v>
      </c>
      <c r="U492" s="5">
        <v>592649</v>
      </c>
      <c r="V492" s="5"/>
      <c r="W492" s="5">
        <v>6731220</v>
      </c>
      <c r="X492" s="5">
        <f>SUM(Tabla5[[#This Row],[ENE]:[DIC]])</f>
        <v>6731220</v>
      </c>
      <c r="Y492" s="5">
        <f>Tabla5[[#This Row],[TOTAL]]-Tabla5[[#This Row],[comprobación]]</f>
        <v>0</v>
      </c>
    </row>
    <row r="493" spans="1:25">
      <c r="A493" s="4">
        <v>485</v>
      </c>
      <c r="B493" t="s">
        <v>214</v>
      </c>
      <c r="C493" s="4">
        <v>45204</v>
      </c>
      <c r="D493" s="4">
        <v>45</v>
      </c>
      <c r="E493" s="4">
        <v>204</v>
      </c>
      <c r="F493" t="s">
        <v>217</v>
      </c>
      <c r="G493" s="4" t="s">
        <v>215</v>
      </c>
      <c r="H493" s="4" t="s">
        <v>32</v>
      </c>
      <c r="I493" s="4">
        <v>11</v>
      </c>
      <c r="J493" s="5">
        <v>12164</v>
      </c>
      <c r="K493" s="5">
        <v>10049</v>
      </c>
      <c r="L493" s="5">
        <v>12405</v>
      </c>
      <c r="M493" s="5">
        <v>7492</v>
      </c>
      <c r="N493" s="5">
        <v>11476</v>
      </c>
      <c r="O493" s="5">
        <v>17586</v>
      </c>
      <c r="P493" s="5">
        <v>19040</v>
      </c>
      <c r="Q493" s="5">
        <v>221501</v>
      </c>
      <c r="R493" s="5">
        <v>9559</v>
      </c>
      <c r="S493" s="5">
        <v>25030</v>
      </c>
      <c r="T493" s="5">
        <v>0</v>
      </c>
      <c r="U493" s="5">
        <v>0</v>
      </c>
      <c r="V493" s="5"/>
      <c r="W493" s="5">
        <v>346302</v>
      </c>
      <c r="X493" s="5">
        <f>SUM(Tabla5[[#This Row],[ENE]:[DIC]])</f>
        <v>346302</v>
      </c>
      <c r="Y493" s="5">
        <f>Tabla5[[#This Row],[TOTAL]]-Tabla5[[#This Row],[comprobación]]</f>
        <v>0</v>
      </c>
    </row>
    <row r="494" spans="1:25">
      <c r="A494" s="4">
        <v>486</v>
      </c>
      <c r="B494" t="s">
        <v>214</v>
      </c>
      <c r="C494" s="4">
        <v>45205</v>
      </c>
      <c r="D494" s="4">
        <v>45</v>
      </c>
      <c r="E494" s="4">
        <v>205</v>
      </c>
      <c r="F494" t="s">
        <v>218</v>
      </c>
      <c r="G494" s="4" t="s">
        <v>215</v>
      </c>
      <c r="H494" s="4" t="s">
        <v>32</v>
      </c>
      <c r="I494" s="4">
        <v>11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2170</v>
      </c>
      <c r="U494" s="5">
        <v>2170</v>
      </c>
      <c r="V494" s="5"/>
      <c r="W494" s="5">
        <v>4340</v>
      </c>
      <c r="X494" s="5">
        <f>SUM(Tabla5[[#This Row],[ENE]:[DIC]])</f>
        <v>4340</v>
      </c>
      <c r="Y494" s="5">
        <f>Tabla5[[#This Row],[TOTAL]]-Tabla5[[#This Row],[comprobación]]</f>
        <v>0</v>
      </c>
    </row>
    <row r="495" spans="1:25">
      <c r="A495" s="4">
        <v>487</v>
      </c>
      <c r="B495" t="s">
        <v>219</v>
      </c>
      <c r="C495" s="4">
        <v>11301</v>
      </c>
      <c r="D495" s="4">
        <v>11</v>
      </c>
      <c r="E495" s="4">
        <v>301</v>
      </c>
      <c r="F495" t="s">
        <v>36</v>
      </c>
      <c r="G495" s="4" t="s">
        <v>220</v>
      </c>
      <c r="H495" s="4" t="s">
        <v>32</v>
      </c>
      <c r="I495" s="4">
        <v>11</v>
      </c>
      <c r="J495" s="5">
        <v>43180</v>
      </c>
      <c r="K495" s="5">
        <v>43180</v>
      </c>
      <c r="L495" s="5">
        <v>43180</v>
      </c>
      <c r="M495" s="5">
        <v>43180</v>
      </c>
      <c r="N495" s="5">
        <v>43180</v>
      </c>
      <c r="O495" s="5">
        <v>43180</v>
      </c>
      <c r="P495" s="5">
        <v>43180</v>
      </c>
      <c r="Q495" s="5">
        <v>43180</v>
      </c>
      <c r="R495" s="5">
        <v>43180</v>
      </c>
      <c r="S495" s="5">
        <v>43180</v>
      </c>
      <c r="T495" s="5">
        <v>43180</v>
      </c>
      <c r="U495" s="6">
        <v>43180</v>
      </c>
      <c r="V495" s="5"/>
      <c r="W495" s="5">
        <v>518160</v>
      </c>
      <c r="X495" s="5">
        <f>SUM(Tabla5[[#This Row],[ENE]:[DIC]])</f>
        <v>518160</v>
      </c>
      <c r="Y495" s="5">
        <f>Tabla5[[#This Row],[TOTAL]]-Tabla5[[#This Row],[comprobación]]</f>
        <v>0</v>
      </c>
    </row>
    <row r="496" spans="1:25">
      <c r="A496" s="4">
        <v>488</v>
      </c>
      <c r="B496" t="s">
        <v>219</v>
      </c>
      <c r="C496" s="4">
        <v>12201</v>
      </c>
      <c r="D496" s="4">
        <v>12</v>
      </c>
      <c r="E496" s="4">
        <v>201</v>
      </c>
      <c r="F496" t="s">
        <v>47</v>
      </c>
      <c r="G496" s="4" t="s">
        <v>220</v>
      </c>
      <c r="H496" s="4" t="s">
        <v>32</v>
      </c>
      <c r="I496" s="4">
        <v>11</v>
      </c>
      <c r="J496" s="5">
        <v>21033</v>
      </c>
      <c r="K496" s="5">
        <v>15165</v>
      </c>
      <c r="L496" s="5">
        <v>34270</v>
      </c>
      <c r="M496" s="5">
        <v>5025</v>
      </c>
      <c r="N496" s="5">
        <v>20416</v>
      </c>
      <c r="O496" s="5">
        <v>31102</v>
      </c>
      <c r="P496" s="5">
        <v>20099</v>
      </c>
      <c r="Q496" s="5">
        <v>22136</v>
      </c>
      <c r="R496" s="5">
        <v>18723</v>
      </c>
      <c r="S496" s="5">
        <v>31701</v>
      </c>
      <c r="T496" s="5">
        <v>15165</v>
      </c>
      <c r="U496" s="5">
        <v>15165</v>
      </c>
      <c r="V496" s="5"/>
      <c r="W496" s="5">
        <v>250000</v>
      </c>
      <c r="X496" s="5">
        <f>SUM(Tabla5[[#This Row],[ENE]:[DIC]])</f>
        <v>250000</v>
      </c>
      <c r="Y496" s="5">
        <f>Tabla5[[#This Row],[TOTAL]]-Tabla5[[#This Row],[comprobación]]</f>
        <v>0</v>
      </c>
    </row>
    <row r="497" spans="1:25">
      <c r="A497" s="4">
        <v>489</v>
      </c>
      <c r="B497" t="s">
        <v>219</v>
      </c>
      <c r="C497" s="4">
        <v>13201</v>
      </c>
      <c r="D497" s="4">
        <v>13</v>
      </c>
      <c r="E497" s="4">
        <v>201</v>
      </c>
      <c r="F497" t="s">
        <v>33</v>
      </c>
      <c r="G497" s="4" t="s">
        <v>220</v>
      </c>
      <c r="H497" s="4" t="s">
        <v>32</v>
      </c>
      <c r="I497" s="4">
        <v>11</v>
      </c>
      <c r="J497" s="5">
        <v>0</v>
      </c>
      <c r="K497" s="5">
        <v>0</v>
      </c>
      <c r="L497" s="5">
        <v>14984</v>
      </c>
      <c r="M497" s="5">
        <v>0</v>
      </c>
      <c r="N497" s="5">
        <v>0</v>
      </c>
      <c r="O497" s="5">
        <v>0</v>
      </c>
      <c r="P497" s="5">
        <v>5651</v>
      </c>
      <c r="Q497" s="5">
        <v>496</v>
      </c>
      <c r="R497" s="5">
        <v>0</v>
      </c>
      <c r="S497" s="5">
        <v>7596</v>
      </c>
      <c r="T497" s="5">
        <v>0</v>
      </c>
      <c r="U497" s="5">
        <v>14983</v>
      </c>
      <c r="V497" s="5"/>
      <c r="W497" s="5">
        <v>43710</v>
      </c>
      <c r="X497" s="5">
        <f>SUM(Tabla5[[#This Row],[ENE]:[DIC]])</f>
        <v>43710</v>
      </c>
      <c r="Y497" s="5">
        <f>Tabla5[[#This Row],[TOTAL]]-Tabla5[[#This Row],[comprobación]]</f>
        <v>0</v>
      </c>
    </row>
    <row r="498" spans="1:25">
      <c r="A498" s="4">
        <v>490</v>
      </c>
      <c r="B498" t="s">
        <v>219</v>
      </c>
      <c r="C498" s="4">
        <v>13203</v>
      </c>
      <c r="D498" s="4">
        <v>13</v>
      </c>
      <c r="E498" s="4">
        <v>203</v>
      </c>
      <c r="F498" t="s">
        <v>34</v>
      </c>
      <c r="G498" s="4" t="s">
        <v>220</v>
      </c>
      <c r="H498" s="4" t="s">
        <v>32</v>
      </c>
      <c r="I498" s="4">
        <v>11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14746</v>
      </c>
      <c r="T498" s="5">
        <v>0</v>
      </c>
      <c r="U498" s="5">
        <v>65540</v>
      </c>
      <c r="V498" s="5"/>
      <c r="W498" s="5">
        <v>80286</v>
      </c>
      <c r="X498" s="5">
        <f>SUM(Tabla5[[#This Row],[ENE]:[DIC]])</f>
        <v>80286</v>
      </c>
      <c r="Y498" s="5">
        <f>Tabla5[[#This Row],[TOTAL]]-Tabla5[[#This Row],[comprobación]]</f>
        <v>0</v>
      </c>
    </row>
    <row r="499" spans="1:25">
      <c r="A499" s="4">
        <v>491</v>
      </c>
      <c r="B499" t="s">
        <v>219</v>
      </c>
      <c r="C499" s="4">
        <v>13401</v>
      </c>
      <c r="D499" s="4">
        <v>13</v>
      </c>
      <c r="E499" s="4">
        <v>401</v>
      </c>
      <c r="F499" t="s">
        <v>48</v>
      </c>
      <c r="G499" s="4" t="s">
        <v>220</v>
      </c>
      <c r="H499" s="4" t="s">
        <v>32</v>
      </c>
      <c r="I499" s="4">
        <v>11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2110</v>
      </c>
      <c r="R499" s="5">
        <v>6330</v>
      </c>
      <c r="S499" s="5">
        <v>6330</v>
      </c>
      <c r="T499" s="5">
        <v>0</v>
      </c>
      <c r="U499" s="5">
        <v>0</v>
      </c>
      <c r="V499" s="5"/>
      <c r="W499" s="5">
        <v>14770</v>
      </c>
      <c r="X499" s="5">
        <f>SUM(Tabla5[[#This Row],[ENE]:[DIC]])</f>
        <v>14770</v>
      </c>
      <c r="Y499" s="5">
        <f>Tabla5[[#This Row],[TOTAL]]-Tabla5[[#This Row],[comprobación]]</f>
        <v>0</v>
      </c>
    </row>
    <row r="500" spans="1:25">
      <c r="A500" s="4">
        <v>492</v>
      </c>
      <c r="B500" t="s">
        <v>219</v>
      </c>
      <c r="C500" s="4">
        <v>15404</v>
      </c>
      <c r="D500" s="4">
        <v>15</v>
      </c>
      <c r="E500" s="4">
        <v>404</v>
      </c>
      <c r="F500" t="s">
        <v>49</v>
      </c>
      <c r="G500" s="4" t="s">
        <v>220</v>
      </c>
      <c r="H500" s="4" t="s">
        <v>32</v>
      </c>
      <c r="I500" s="4">
        <v>11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/>
      <c r="W500" s="5">
        <v>0</v>
      </c>
      <c r="X500" s="5">
        <f>SUM(Tabla5[[#This Row],[ENE]:[DIC]])</f>
        <v>0</v>
      </c>
      <c r="Y500" s="5">
        <f>Tabla5[[#This Row],[TOTAL]]-Tabla5[[#This Row],[comprobación]]</f>
        <v>0</v>
      </c>
    </row>
    <row r="501" spans="1:25">
      <c r="A501" s="4">
        <v>493</v>
      </c>
      <c r="B501" t="s">
        <v>219</v>
      </c>
      <c r="C501" s="4">
        <v>15405</v>
      </c>
      <c r="D501" s="4">
        <v>15</v>
      </c>
      <c r="E501" s="4">
        <v>405</v>
      </c>
      <c r="F501" t="s">
        <v>50</v>
      </c>
      <c r="G501" s="4" t="s">
        <v>220</v>
      </c>
      <c r="H501" s="4" t="s">
        <v>32</v>
      </c>
      <c r="I501" s="4">
        <v>11</v>
      </c>
      <c r="J501" s="5">
        <v>0</v>
      </c>
      <c r="K501" s="5">
        <v>0</v>
      </c>
      <c r="L501" s="5">
        <v>1053</v>
      </c>
      <c r="M501" s="5">
        <v>1489</v>
      </c>
      <c r="N501" s="5">
        <v>745</v>
      </c>
      <c r="O501" s="5">
        <v>1277</v>
      </c>
      <c r="P501" s="5">
        <v>372</v>
      </c>
      <c r="Q501" s="5">
        <v>0</v>
      </c>
      <c r="R501" s="5">
        <v>1064</v>
      </c>
      <c r="S501" s="5">
        <v>0</v>
      </c>
      <c r="T501" s="5">
        <v>0</v>
      </c>
      <c r="U501" s="5">
        <v>0</v>
      </c>
      <c r="V501" s="5"/>
      <c r="W501" s="5">
        <v>6000</v>
      </c>
      <c r="X501" s="5">
        <f>SUM(Tabla5[[#This Row],[ENE]:[DIC]])</f>
        <v>6000</v>
      </c>
      <c r="Y501" s="5">
        <f>Tabla5[[#This Row],[TOTAL]]-Tabla5[[#This Row],[comprobación]]</f>
        <v>0</v>
      </c>
    </row>
    <row r="502" spans="1:25">
      <c r="A502" s="4">
        <v>494</v>
      </c>
      <c r="B502" t="s">
        <v>219</v>
      </c>
      <c r="C502" s="4">
        <v>15408</v>
      </c>
      <c r="D502" s="4">
        <v>15</v>
      </c>
      <c r="E502" s="4">
        <v>408</v>
      </c>
      <c r="F502" t="s">
        <v>38</v>
      </c>
      <c r="G502" s="4" t="s">
        <v>220</v>
      </c>
      <c r="H502" s="4" t="s">
        <v>32</v>
      </c>
      <c r="I502" s="4">
        <v>11</v>
      </c>
      <c r="J502" s="5">
        <v>6184</v>
      </c>
      <c r="K502" s="5">
        <v>6184</v>
      </c>
      <c r="L502" s="5">
        <v>7129</v>
      </c>
      <c r="M502" s="5">
        <v>6184</v>
      </c>
      <c r="N502" s="5">
        <v>6184</v>
      </c>
      <c r="O502" s="5">
        <v>6184</v>
      </c>
      <c r="P502" s="5">
        <v>7391</v>
      </c>
      <c r="Q502" s="5">
        <v>6578</v>
      </c>
      <c r="R502" s="5">
        <v>6288</v>
      </c>
      <c r="S502" s="5">
        <v>6646</v>
      </c>
      <c r="T502" s="5">
        <v>6184</v>
      </c>
      <c r="U502" s="5">
        <v>6188</v>
      </c>
      <c r="V502" s="5"/>
      <c r="W502" s="5">
        <v>77324</v>
      </c>
      <c r="X502" s="5">
        <f>SUM(Tabla5[[#This Row],[ENE]:[DIC]])</f>
        <v>77324</v>
      </c>
      <c r="Y502" s="5">
        <f>Tabla5[[#This Row],[TOTAL]]-Tabla5[[#This Row],[comprobación]]</f>
        <v>0</v>
      </c>
    </row>
    <row r="503" spans="1:25">
      <c r="A503" s="4">
        <v>495</v>
      </c>
      <c r="B503" t="s">
        <v>219</v>
      </c>
      <c r="C503" s="4">
        <v>21101</v>
      </c>
      <c r="D503" s="4">
        <v>21</v>
      </c>
      <c r="E503" s="4">
        <v>101</v>
      </c>
      <c r="F503" t="s">
        <v>39</v>
      </c>
      <c r="G503" s="4" t="s">
        <v>220</v>
      </c>
      <c r="H503" s="4" t="s">
        <v>32</v>
      </c>
      <c r="I503" s="4">
        <v>11</v>
      </c>
      <c r="J503" s="5">
        <v>0</v>
      </c>
      <c r="K503" s="5">
        <v>0</v>
      </c>
      <c r="L503" s="5">
        <v>0</v>
      </c>
      <c r="M503" s="5">
        <v>0</v>
      </c>
      <c r="N503" s="5">
        <v>371</v>
      </c>
      <c r="O503" s="5">
        <v>0</v>
      </c>
      <c r="P503" s="5">
        <v>0</v>
      </c>
      <c r="Q503" s="5">
        <v>20176</v>
      </c>
      <c r="R503" s="5">
        <v>671</v>
      </c>
      <c r="S503" s="5">
        <v>1883</v>
      </c>
      <c r="T503" s="5">
        <v>0</v>
      </c>
      <c r="U503" s="5">
        <v>0</v>
      </c>
      <c r="V503" s="5"/>
      <c r="W503" s="5">
        <v>23101</v>
      </c>
      <c r="X503" s="5">
        <f>SUM(Tabla5[[#This Row],[ENE]:[DIC]])</f>
        <v>23101</v>
      </c>
      <c r="Y503" s="5">
        <f>Tabla5[[#This Row],[TOTAL]]-Tabla5[[#This Row],[comprobación]]</f>
        <v>0</v>
      </c>
    </row>
    <row r="504" spans="1:25">
      <c r="A504" s="4">
        <v>496</v>
      </c>
      <c r="B504" t="s">
        <v>219</v>
      </c>
      <c r="C504" s="4">
        <v>22101</v>
      </c>
      <c r="D504" s="4">
        <v>22</v>
      </c>
      <c r="E504" s="4">
        <v>101</v>
      </c>
      <c r="F504" t="s">
        <v>52</v>
      </c>
      <c r="G504" s="4" t="s">
        <v>220</v>
      </c>
      <c r="H504" s="4" t="s">
        <v>32</v>
      </c>
      <c r="I504" s="4">
        <v>11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/>
      <c r="W504" s="5">
        <v>0</v>
      </c>
      <c r="X504" s="5">
        <f>SUM(Tabla5[[#This Row],[ENE]:[DIC]])</f>
        <v>0</v>
      </c>
      <c r="Y504" s="5">
        <f>Tabla5[[#This Row],[TOTAL]]-Tabla5[[#This Row],[comprobación]]</f>
        <v>0</v>
      </c>
    </row>
    <row r="505" spans="1:25">
      <c r="A505" s="4">
        <v>497</v>
      </c>
      <c r="B505" t="s">
        <v>219</v>
      </c>
      <c r="C505" s="4">
        <v>22103</v>
      </c>
      <c r="D505" s="4">
        <v>22</v>
      </c>
      <c r="E505" s="4">
        <v>103</v>
      </c>
      <c r="F505" t="s">
        <v>54</v>
      </c>
      <c r="G505" s="4" t="s">
        <v>220</v>
      </c>
      <c r="H505" s="4" t="s">
        <v>32</v>
      </c>
      <c r="I505" s="4">
        <v>11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/>
      <c r="W505" s="5">
        <v>0</v>
      </c>
      <c r="X505" s="5">
        <f>SUM(Tabla5[[#This Row],[ENE]:[DIC]])</f>
        <v>0</v>
      </c>
      <c r="Y505" s="5">
        <f>Tabla5[[#This Row],[TOTAL]]-Tabla5[[#This Row],[comprobación]]</f>
        <v>0</v>
      </c>
    </row>
    <row r="506" spans="1:25">
      <c r="A506" s="4">
        <v>498</v>
      </c>
      <c r="B506" t="s">
        <v>219</v>
      </c>
      <c r="C506" s="4">
        <v>26101</v>
      </c>
      <c r="D506" s="4">
        <v>26</v>
      </c>
      <c r="E506" s="4">
        <v>101</v>
      </c>
      <c r="F506" t="s">
        <v>41</v>
      </c>
      <c r="G506" s="4" t="s">
        <v>220</v>
      </c>
      <c r="H506" s="4" t="s">
        <v>32</v>
      </c>
      <c r="I506" s="4">
        <v>11</v>
      </c>
      <c r="J506" s="5">
        <v>704</v>
      </c>
      <c r="K506" s="5">
        <v>719</v>
      </c>
      <c r="L506" s="5">
        <v>1650</v>
      </c>
      <c r="M506" s="5">
        <v>3321</v>
      </c>
      <c r="N506" s="5">
        <v>3813</v>
      </c>
      <c r="O506" s="5">
        <v>5026</v>
      </c>
      <c r="P506" s="5">
        <v>2790</v>
      </c>
      <c r="Q506" s="5">
        <v>2960</v>
      </c>
      <c r="R506" s="5">
        <v>2218</v>
      </c>
      <c r="S506" s="5">
        <v>4065</v>
      </c>
      <c r="T506" s="5">
        <v>810</v>
      </c>
      <c r="U506" s="5">
        <v>1030</v>
      </c>
      <c r="V506" s="5"/>
      <c r="W506" s="5">
        <v>29106</v>
      </c>
      <c r="X506" s="5">
        <f>SUM(Tabla5[[#This Row],[ENE]:[DIC]])</f>
        <v>29106</v>
      </c>
      <c r="Y506" s="5">
        <f>Tabla5[[#This Row],[TOTAL]]-Tabla5[[#This Row],[comprobación]]</f>
        <v>0</v>
      </c>
    </row>
    <row r="507" spans="1:25">
      <c r="A507" s="4">
        <v>499</v>
      </c>
      <c r="B507" t="s">
        <v>219</v>
      </c>
      <c r="C507" s="4">
        <v>29301</v>
      </c>
      <c r="D507" s="4">
        <v>29</v>
      </c>
      <c r="E507" s="4">
        <v>301</v>
      </c>
      <c r="F507" t="s">
        <v>95</v>
      </c>
      <c r="G507" s="4" t="s">
        <v>220</v>
      </c>
      <c r="H507" s="4" t="s">
        <v>32</v>
      </c>
      <c r="I507" s="4">
        <v>11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/>
      <c r="W507" s="5">
        <v>0</v>
      </c>
      <c r="X507" s="5">
        <f>SUM(Tabla5[[#This Row],[ENE]:[DIC]])</f>
        <v>0</v>
      </c>
      <c r="Y507" s="5">
        <f>Tabla5[[#This Row],[TOTAL]]-Tabla5[[#This Row],[comprobación]]</f>
        <v>0</v>
      </c>
    </row>
    <row r="508" spans="1:25">
      <c r="A508" s="4">
        <v>500</v>
      </c>
      <c r="B508" t="s">
        <v>219</v>
      </c>
      <c r="C508" s="4">
        <v>29401</v>
      </c>
      <c r="D508" s="4">
        <v>29</v>
      </c>
      <c r="E508" s="4">
        <v>401</v>
      </c>
      <c r="F508" t="s">
        <v>55</v>
      </c>
      <c r="G508" s="4" t="s">
        <v>220</v>
      </c>
      <c r="H508" s="4" t="s">
        <v>32</v>
      </c>
      <c r="I508" s="4">
        <v>11</v>
      </c>
      <c r="J508" s="5">
        <v>524</v>
      </c>
      <c r="K508" s="5">
        <v>0</v>
      </c>
      <c r="L508" s="5">
        <v>2502</v>
      </c>
      <c r="M508" s="5">
        <v>0</v>
      </c>
      <c r="N508" s="5">
        <v>0</v>
      </c>
      <c r="O508" s="5">
        <v>1515</v>
      </c>
      <c r="P508" s="5">
        <v>0</v>
      </c>
      <c r="Q508" s="5">
        <v>0</v>
      </c>
      <c r="R508" s="5">
        <v>0</v>
      </c>
      <c r="S508" s="5">
        <v>4087</v>
      </c>
      <c r="T508" s="5">
        <v>1372</v>
      </c>
      <c r="U508" s="5">
        <v>0</v>
      </c>
      <c r="V508" s="5"/>
      <c r="W508" s="5">
        <v>10000</v>
      </c>
      <c r="X508" s="5">
        <f>SUM(Tabla5[[#This Row],[ENE]:[DIC]])</f>
        <v>10000</v>
      </c>
      <c r="Y508" s="5">
        <f>Tabla5[[#This Row],[TOTAL]]-Tabla5[[#This Row],[comprobación]]</f>
        <v>0</v>
      </c>
    </row>
    <row r="509" spans="1:25">
      <c r="A509" s="4">
        <v>501</v>
      </c>
      <c r="B509" t="s">
        <v>219</v>
      </c>
      <c r="C509" s="4">
        <v>29901</v>
      </c>
      <c r="D509" s="4">
        <v>29</v>
      </c>
      <c r="E509" s="4">
        <v>901</v>
      </c>
      <c r="F509" t="s">
        <v>42</v>
      </c>
      <c r="G509" s="4" t="s">
        <v>220</v>
      </c>
      <c r="H509" s="4" t="s">
        <v>32</v>
      </c>
      <c r="I509" s="4">
        <v>11</v>
      </c>
      <c r="J509" s="5">
        <v>0</v>
      </c>
      <c r="K509" s="5">
        <v>2437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215</v>
      </c>
      <c r="R509" s="5">
        <v>0</v>
      </c>
      <c r="S509" s="5">
        <v>0</v>
      </c>
      <c r="T509" s="5">
        <v>1751</v>
      </c>
      <c r="U509" s="5">
        <v>0</v>
      </c>
      <c r="V509" s="5"/>
      <c r="W509" s="5">
        <v>4403</v>
      </c>
      <c r="X509" s="5">
        <f>SUM(Tabla5[[#This Row],[ENE]:[DIC]])</f>
        <v>4403</v>
      </c>
      <c r="Y509" s="5">
        <f>Tabla5[[#This Row],[TOTAL]]-Tabla5[[#This Row],[comprobación]]</f>
        <v>0</v>
      </c>
    </row>
    <row r="510" spans="1:25">
      <c r="A510" s="4">
        <v>502</v>
      </c>
      <c r="B510" t="s">
        <v>219</v>
      </c>
      <c r="C510" s="4">
        <v>31801</v>
      </c>
      <c r="D510" s="4">
        <v>31</v>
      </c>
      <c r="E510" s="4">
        <v>801</v>
      </c>
      <c r="F510" t="s">
        <v>58</v>
      </c>
      <c r="G510" s="4" t="s">
        <v>220</v>
      </c>
      <c r="H510" s="4" t="s">
        <v>32</v>
      </c>
      <c r="I510" s="4">
        <v>11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/>
      <c r="W510" s="5">
        <v>0</v>
      </c>
      <c r="X510" s="5">
        <f>SUM(Tabla5[[#This Row],[ENE]:[DIC]])</f>
        <v>0</v>
      </c>
      <c r="Y510" s="5">
        <f>Tabla5[[#This Row],[TOTAL]]-Tabla5[[#This Row],[comprobación]]</f>
        <v>0</v>
      </c>
    </row>
    <row r="511" spans="1:25">
      <c r="A511" s="4">
        <v>503</v>
      </c>
      <c r="B511" t="s">
        <v>219</v>
      </c>
      <c r="C511" s="4">
        <v>32701</v>
      </c>
      <c r="D511" s="4">
        <v>32</v>
      </c>
      <c r="E511" s="4">
        <v>701</v>
      </c>
      <c r="F511" t="s">
        <v>154</v>
      </c>
      <c r="G511" s="4" t="s">
        <v>220</v>
      </c>
      <c r="H511" s="4" t="s">
        <v>32</v>
      </c>
      <c r="I511" s="4">
        <v>11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4599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/>
      <c r="W511" s="5">
        <v>4599</v>
      </c>
      <c r="X511" s="5">
        <f>SUM(Tabla5[[#This Row],[ENE]:[DIC]])</f>
        <v>4599</v>
      </c>
      <c r="Y511" s="5">
        <f>Tabla5[[#This Row],[TOTAL]]-Tabla5[[#This Row],[comprobación]]</f>
        <v>0</v>
      </c>
    </row>
    <row r="512" spans="1:25">
      <c r="A512" s="4">
        <v>504</v>
      </c>
      <c r="B512" t="s">
        <v>219</v>
      </c>
      <c r="C512" s="4">
        <v>33101</v>
      </c>
      <c r="D512" s="4">
        <v>33</v>
      </c>
      <c r="E512" s="4">
        <v>101</v>
      </c>
      <c r="F512" t="s">
        <v>96</v>
      </c>
      <c r="G512" s="4" t="s">
        <v>220</v>
      </c>
      <c r="H512" s="4" t="s">
        <v>32</v>
      </c>
      <c r="I512" s="4">
        <v>11</v>
      </c>
      <c r="J512" s="5">
        <v>0</v>
      </c>
      <c r="K512" s="5">
        <v>30000</v>
      </c>
      <c r="L512" s="5">
        <v>30000</v>
      </c>
      <c r="M512" s="5">
        <v>30000</v>
      </c>
      <c r="N512" s="5">
        <v>30000</v>
      </c>
      <c r="O512" s="5">
        <v>30000</v>
      </c>
      <c r="P512" s="5">
        <v>30000</v>
      </c>
      <c r="Q512" s="5">
        <v>60000</v>
      </c>
      <c r="R512" s="5">
        <v>0</v>
      </c>
      <c r="S512" s="5">
        <v>60000</v>
      </c>
      <c r="T512" s="5">
        <v>0</v>
      </c>
      <c r="U512" s="5">
        <v>0</v>
      </c>
      <c r="V512" s="5"/>
      <c r="W512" s="5">
        <v>300000</v>
      </c>
      <c r="X512" s="5">
        <f>SUM(Tabla5[[#This Row],[ENE]:[DIC]])</f>
        <v>300000</v>
      </c>
      <c r="Y512" s="5">
        <f>Tabla5[[#This Row],[TOTAL]]-Tabla5[[#This Row],[comprobación]]</f>
        <v>0</v>
      </c>
    </row>
    <row r="513" spans="1:25">
      <c r="A513" s="4">
        <v>505</v>
      </c>
      <c r="B513" t="s">
        <v>219</v>
      </c>
      <c r="C513" s="4">
        <v>33301</v>
      </c>
      <c r="D513" s="4">
        <v>33</v>
      </c>
      <c r="E513" s="4">
        <v>301</v>
      </c>
      <c r="F513" t="s">
        <v>111</v>
      </c>
      <c r="G513" s="4" t="s">
        <v>220</v>
      </c>
      <c r="H513" s="4" t="s">
        <v>32</v>
      </c>
      <c r="I513" s="4">
        <v>11</v>
      </c>
      <c r="J513" s="5">
        <v>0</v>
      </c>
      <c r="K513" s="5">
        <v>2270</v>
      </c>
      <c r="L513" s="5">
        <v>0</v>
      </c>
      <c r="M513" s="5">
        <v>0</v>
      </c>
      <c r="N513" s="5">
        <v>6863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/>
      <c r="W513" s="5">
        <v>9133</v>
      </c>
      <c r="X513" s="5">
        <f>SUM(Tabla5[[#This Row],[ENE]:[DIC]])</f>
        <v>9133</v>
      </c>
      <c r="Y513" s="5">
        <f>Tabla5[[#This Row],[TOTAL]]-Tabla5[[#This Row],[comprobación]]</f>
        <v>0</v>
      </c>
    </row>
    <row r="514" spans="1:25">
      <c r="A514" s="4">
        <v>506</v>
      </c>
      <c r="B514" t="s">
        <v>219</v>
      </c>
      <c r="C514" s="4">
        <v>37501</v>
      </c>
      <c r="D514" s="4">
        <v>37</v>
      </c>
      <c r="E514" s="4">
        <v>501</v>
      </c>
      <c r="F514" t="s">
        <v>77</v>
      </c>
      <c r="G514" s="4" t="s">
        <v>220</v>
      </c>
      <c r="H514" s="4" t="s">
        <v>32</v>
      </c>
      <c r="I514" s="4">
        <v>11</v>
      </c>
      <c r="J514" s="5">
        <v>41</v>
      </c>
      <c r="K514" s="5">
        <v>0</v>
      </c>
      <c r="L514" s="5">
        <v>457</v>
      </c>
      <c r="M514" s="5">
        <v>1470</v>
      </c>
      <c r="N514" s="5">
        <v>281</v>
      </c>
      <c r="O514" s="5">
        <v>742</v>
      </c>
      <c r="P514" s="5">
        <v>938</v>
      </c>
      <c r="Q514" s="5">
        <v>744</v>
      </c>
      <c r="R514" s="5">
        <v>0</v>
      </c>
      <c r="S514" s="5">
        <v>0</v>
      </c>
      <c r="T514" s="5">
        <v>0</v>
      </c>
      <c r="U514" s="5">
        <v>0</v>
      </c>
      <c r="V514" s="5"/>
      <c r="W514" s="5">
        <v>4673</v>
      </c>
      <c r="X514" s="5">
        <f>SUM(Tabla5[[#This Row],[ENE]:[DIC]])</f>
        <v>4673</v>
      </c>
      <c r="Y514" s="5">
        <f>Tabla5[[#This Row],[TOTAL]]-Tabla5[[#This Row],[comprobación]]</f>
        <v>0</v>
      </c>
    </row>
    <row r="515" spans="1:25">
      <c r="A515" s="4">
        <v>507</v>
      </c>
      <c r="B515" t="s">
        <v>219</v>
      </c>
      <c r="C515" s="4">
        <v>38101</v>
      </c>
      <c r="D515" s="4">
        <v>38</v>
      </c>
      <c r="E515" s="4">
        <v>101</v>
      </c>
      <c r="F515" t="s">
        <v>43</v>
      </c>
      <c r="G515" s="4" t="s">
        <v>220</v>
      </c>
      <c r="H515" s="4" t="s">
        <v>32</v>
      </c>
      <c r="I515" s="4">
        <v>11</v>
      </c>
      <c r="J515" s="5">
        <v>0</v>
      </c>
      <c r="K515" s="5">
        <v>0</v>
      </c>
      <c r="L515" s="5">
        <v>342</v>
      </c>
      <c r="M515" s="5">
        <v>0</v>
      </c>
      <c r="N515" s="5">
        <v>0</v>
      </c>
      <c r="O515" s="5">
        <v>0</v>
      </c>
      <c r="P515" s="5">
        <v>256</v>
      </c>
      <c r="Q515" s="5">
        <v>0</v>
      </c>
      <c r="R515" s="5">
        <v>1402</v>
      </c>
      <c r="S515" s="5">
        <v>0</v>
      </c>
      <c r="T515" s="5">
        <v>0</v>
      </c>
      <c r="U515" s="5">
        <v>0</v>
      </c>
      <c r="V515" s="5"/>
      <c r="W515" s="5">
        <v>2000</v>
      </c>
      <c r="X515" s="5">
        <f>SUM(Tabla5[[#This Row],[ENE]:[DIC]])</f>
        <v>2000</v>
      </c>
      <c r="Y515" s="5">
        <f>Tabla5[[#This Row],[TOTAL]]-Tabla5[[#This Row],[comprobación]]</f>
        <v>0</v>
      </c>
    </row>
    <row r="516" spans="1:25">
      <c r="A516" s="4">
        <v>508</v>
      </c>
      <c r="B516" t="s">
        <v>219</v>
      </c>
      <c r="C516" s="4">
        <v>38103</v>
      </c>
      <c r="D516" s="4">
        <v>38</v>
      </c>
      <c r="E516" s="4">
        <v>103</v>
      </c>
      <c r="F516" t="s">
        <v>64</v>
      </c>
      <c r="G516" s="4" t="s">
        <v>220</v>
      </c>
      <c r="H516" s="4" t="s">
        <v>32</v>
      </c>
      <c r="I516" s="4">
        <v>11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/>
      <c r="W516" s="5">
        <v>0</v>
      </c>
      <c r="X516" s="5">
        <f>SUM(Tabla5[[#This Row],[ENE]:[DIC]])</f>
        <v>0</v>
      </c>
      <c r="Y516" s="5">
        <f>Tabla5[[#This Row],[TOTAL]]-Tabla5[[#This Row],[comprobación]]</f>
        <v>0</v>
      </c>
    </row>
    <row r="517" spans="1:25">
      <c r="A517" s="4">
        <v>509</v>
      </c>
      <c r="B517" t="s">
        <v>219</v>
      </c>
      <c r="C517" s="4">
        <v>44116</v>
      </c>
      <c r="D517" s="4">
        <v>44</v>
      </c>
      <c r="E517" s="4">
        <v>116</v>
      </c>
      <c r="F517" t="s">
        <v>103</v>
      </c>
      <c r="G517" s="4" t="s">
        <v>220</v>
      </c>
      <c r="H517" s="4" t="s">
        <v>32</v>
      </c>
      <c r="I517" s="4">
        <v>11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5150</v>
      </c>
      <c r="R517" s="5">
        <v>5150</v>
      </c>
      <c r="S517" s="5">
        <v>5150</v>
      </c>
      <c r="T517" s="5">
        <v>5150</v>
      </c>
      <c r="U517" s="5">
        <v>5150</v>
      </c>
      <c r="V517" s="5"/>
      <c r="W517" s="5">
        <v>25750</v>
      </c>
      <c r="X517" s="5">
        <f>SUM(Tabla5[[#This Row],[ENE]:[DIC]])</f>
        <v>25750</v>
      </c>
      <c r="Y517" s="5">
        <f>Tabla5[[#This Row],[TOTAL]]-Tabla5[[#This Row],[comprobación]]</f>
        <v>0</v>
      </c>
    </row>
    <row r="518" spans="1:25">
      <c r="A518" s="4">
        <v>510</v>
      </c>
      <c r="B518" t="s">
        <v>110</v>
      </c>
      <c r="C518" s="4">
        <v>13203</v>
      </c>
      <c r="D518" s="4">
        <v>13</v>
      </c>
      <c r="E518" s="4">
        <v>203</v>
      </c>
      <c r="F518" t="s">
        <v>34</v>
      </c>
      <c r="G518" s="4" t="s">
        <v>112</v>
      </c>
      <c r="H518" s="4" t="s">
        <v>32</v>
      </c>
      <c r="I518" s="4">
        <v>11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31038</v>
      </c>
      <c r="V518" s="5"/>
      <c r="W518" s="5">
        <v>31038</v>
      </c>
      <c r="X518" s="5">
        <f>SUM(Tabla5[[#This Row],[ENE]:[DIC]])</f>
        <v>31038</v>
      </c>
      <c r="Y518" s="5">
        <f>Tabla5[[#This Row],[TOTAL]]-Tabla5[[#This Row],[comprobación]]</f>
        <v>0</v>
      </c>
    </row>
    <row r="519" spans="1:25">
      <c r="A519" s="4">
        <v>511</v>
      </c>
      <c r="B519" t="s">
        <v>110</v>
      </c>
      <c r="C519" s="4">
        <v>11301</v>
      </c>
      <c r="D519" s="4">
        <v>11</v>
      </c>
      <c r="E519" s="4">
        <v>301</v>
      </c>
      <c r="F519" t="s">
        <v>36</v>
      </c>
      <c r="G519" s="4" t="s">
        <v>112</v>
      </c>
      <c r="H519" s="4" t="s">
        <v>32</v>
      </c>
      <c r="I519" s="4">
        <v>11</v>
      </c>
      <c r="J519" s="5">
        <v>14801</v>
      </c>
      <c r="K519" s="5">
        <v>14801</v>
      </c>
      <c r="L519" s="5">
        <v>14801</v>
      </c>
      <c r="M519" s="5">
        <v>14801</v>
      </c>
      <c r="N519" s="5">
        <v>14801</v>
      </c>
      <c r="O519" s="5">
        <v>14801</v>
      </c>
      <c r="P519" s="5">
        <v>14801</v>
      </c>
      <c r="Q519" s="5">
        <v>14801</v>
      </c>
      <c r="R519" s="5">
        <v>14801</v>
      </c>
      <c r="S519" s="5">
        <v>14801</v>
      </c>
      <c r="T519" s="5">
        <v>14801</v>
      </c>
      <c r="U519" s="6">
        <v>14803</v>
      </c>
      <c r="V519" s="5"/>
      <c r="W519" s="5">
        <v>177614</v>
      </c>
      <c r="X519" s="5">
        <f>SUM(Tabla5[[#This Row],[ENE]:[DIC]])</f>
        <v>177614</v>
      </c>
      <c r="Y519" s="5">
        <f>Tabla5[[#This Row],[TOTAL]]-Tabla5[[#This Row],[comprobación]]</f>
        <v>0</v>
      </c>
    </row>
    <row r="520" spans="1:25">
      <c r="A520" s="4">
        <v>512</v>
      </c>
      <c r="B520" t="s">
        <v>110</v>
      </c>
      <c r="C520" s="4">
        <v>13201</v>
      </c>
      <c r="D520" s="4">
        <v>13</v>
      </c>
      <c r="E520" s="4">
        <v>201</v>
      </c>
      <c r="F520" t="s">
        <v>33</v>
      </c>
      <c r="G520" s="4" t="s">
        <v>112</v>
      </c>
      <c r="H520" s="4" t="s">
        <v>32</v>
      </c>
      <c r="I520" s="4">
        <v>11</v>
      </c>
      <c r="J520" s="5">
        <v>0</v>
      </c>
      <c r="K520" s="5">
        <v>0</v>
      </c>
      <c r="L520" s="5">
        <v>6534</v>
      </c>
      <c r="M520" s="5">
        <v>0</v>
      </c>
      <c r="N520" s="5">
        <v>0</v>
      </c>
      <c r="O520" s="5">
        <v>0</v>
      </c>
      <c r="P520" s="5">
        <v>0</v>
      </c>
      <c r="Q520" s="5">
        <v>6237</v>
      </c>
      <c r="R520" s="5">
        <v>0</v>
      </c>
      <c r="S520" s="5">
        <v>0</v>
      </c>
      <c r="T520" s="5">
        <v>0</v>
      </c>
      <c r="U520" s="5">
        <v>6534</v>
      </c>
      <c r="V520" s="5"/>
      <c r="W520" s="5">
        <v>19305</v>
      </c>
      <c r="X520" s="5">
        <f>SUM(Tabla5[[#This Row],[ENE]:[DIC]])</f>
        <v>19305</v>
      </c>
      <c r="Y520" s="5">
        <f>Tabla5[[#This Row],[TOTAL]]-Tabla5[[#This Row],[comprobación]]</f>
        <v>0</v>
      </c>
    </row>
    <row r="521" spans="1:25">
      <c r="A521" s="4">
        <v>513</v>
      </c>
      <c r="B521" t="s">
        <v>110</v>
      </c>
      <c r="C521" s="4">
        <v>13401</v>
      </c>
      <c r="D521" s="4">
        <v>13</v>
      </c>
      <c r="E521" s="4">
        <v>401</v>
      </c>
      <c r="F521" t="s">
        <v>48</v>
      </c>
      <c r="G521" s="4" t="s">
        <v>112</v>
      </c>
      <c r="H521" s="4" t="s">
        <v>32</v>
      </c>
      <c r="I521" s="4">
        <v>11</v>
      </c>
      <c r="J521" s="5">
        <v>0</v>
      </c>
      <c r="K521" s="5">
        <v>0</v>
      </c>
      <c r="L521" s="5">
        <v>0</v>
      </c>
      <c r="M521" s="5">
        <v>1688</v>
      </c>
      <c r="N521" s="5">
        <v>3693</v>
      </c>
      <c r="O521" s="5">
        <v>4009</v>
      </c>
      <c r="P521" s="5">
        <v>4009</v>
      </c>
      <c r="Q521" s="5">
        <v>4009</v>
      </c>
      <c r="R521" s="5">
        <v>4959</v>
      </c>
      <c r="S521" s="5">
        <v>4642</v>
      </c>
      <c r="T521" s="5">
        <v>950</v>
      </c>
      <c r="U521" s="5">
        <v>948</v>
      </c>
      <c r="V521" s="5"/>
      <c r="W521" s="5">
        <v>28907</v>
      </c>
      <c r="X521" s="5">
        <f>SUM(Tabla5[[#This Row],[ENE]:[DIC]])</f>
        <v>28907</v>
      </c>
      <c r="Y521" s="5">
        <f>Tabla5[[#This Row],[TOTAL]]-Tabla5[[#This Row],[comprobación]]</f>
        <v>0</v>
      </c>
    </row>
    <row r="522" spans="1:25">
      <c r="A522" s="4">
        <v>514</v>
      </c>
      <c r="B522" t="s">
        <v>110</v>
      </c>
      <c r="C522" s="4">
        <v>15408</v>
      </c>
      <c r="D522" s="4">
        <v>15</v>
      </c>
      <c r="E522" s="4">
        <v>408</v>
      </c>
      <c r="F522" t="s">
        <v>38</v>
      </c>
      <c r="G522" s="4" t="s">
        <v>112</v>
      </c>
      <c r="H522" s="4" t="s">
        <v>32</v>
      </c>
      <c r="I522" s="4">
        <v>11</v>
      </c>
      <c r="J522" s="5">
        <v>4685</v>
      </c>
      <c r="K522" s="5">
        <v>4685</v>
      </c>
      <c r="L522" s="5">
        <v>3859</v>
      </c>
      <c r="M522" s="5">
        <v>1796</v>
      </c>
      <c r="N522" s="5">
        <v>1796</v>
      </c>
      <c r="O522" s="5">
        <v>1796</v>
      </c>
      <c r="P522" s="5">
        <v>3235</v>
      </c>
      <c r="Q522" s="5">
        <v>5746</v>
      </c>
      <c r="R522" s="5">
        <v>4557</v>
      </c>
      <c r="S522" s="5">
        <v>4745</v>
      </c>
      <c r="T522" s="5">
        <v>4674</v>
      </c>
      <c r="U522" s="5">
        <v>4674</v>
      </c>
      <c r="V522" s="5"/>
      <c r="W522" s="5">
        <v>46248</v>
      </c>
      <c r="X522" s="5">
        <f>SUM(Tabla5[[#This Row],[ENE]:[DIC]])</f>
        <v>46248</v>
      </c>
      <c r="Y522" s="5">
        <f>Tabla5[[#This Row],[TOTAL]]-Tabla5[[#This Row],[comprobación]]</f>
        <v>0</v>
      </c>
    </row>
    <row r="523" spans="1:25">
      <c r="A523" s="4">
        <v>515</v>
      </c>
      <c r="B523" t="s">
        <v>221</v>
      </c>
      <c r="C523" s="4">
        <v>11301</v>
      </c>
      <c r="D523" s="4">
        <v>11</v>
      </c>
      <c r="E523" s="4">
        <v>301</v>
      </c>
      <c r="F523" t="s">
        <v>36</v>
      </c>
      <c r="G523" s="4" t="s">
        <v>222</v>
      </c>
      <c r="H523" s="4" t="s">
        <v>32</v>
      </c>
      <c r="I523" s="4">
        <v>11</v>
      </c>
      <c r="J523" s="5">
        <v>54005</v>
      </c>
      <c r="K523" s="5">
        <v>54005</v>
      </c>
      <c r="L523" s="5">
        <v>54005</v>
      </c>
      <c r="M523" s="5">
        <v>54005</v>
      </c>
      <c r="N523" s="5">
        <v>54005</v>
      </c>
      <c r="O523" s="5">
        <v>54005</v>
      </c>
      <c r="P523" s="5">
        <v>54005</v>
      </c>
      <c r="Q523" s="5">
        <v>54005</v>
      </c>
      <c r="R523" s="5">
        <v>54005</v>
      </c>
      <c r="S523" s="5">
        <v>54005</v>
      </c>
      <c r="T523" s="5">
        <v>54005</v>
      </c>
      <c r="U523" s="6">
        <v>54013</v>
      </c>
      <c r="V523" s="5"/>
      <c r="W523" s="5">
        <v>648068</v>
      </c>
      <c r="X523" s="5">
        <f>SUM(Tabla5[[#This Row],[ENE]:[DIC]])</f>
        <v>648068</v>
      </c>
      <c r="Y523" s="5">
        <f>Tabla5[[#This Row],[TOTAL]]-Tabla5[[#This Row],[comprobación]]</f>
        <v>0</v>
      </c>
    </row>
    <row r="524" spans="1:25">
      <c r="A524" s="4">
        <v>516</v>
      </c>
      <c r="B524" t="s">
        <v>221</v>
      </c>
      <c r="C524" s="4">
        <v>13201</v>
      </c>
      <c r="D524" s="4">
        <v>13</v>
      </c>
      <c r="E524" s="4">
        <v>201</v>
      </c>
      <c r="F524" t="s">
        <v>33</v>
      </c>
      <c r="G524" s="4" t="s">
        <v>222</v>
      </c>
      <c r="H524" s="4" t="s">
        <v>32</v>
      </c>
      <c r="I524" s="4">
        <v>11</v>
      </c>
      <c r="J524" s="5">
        <v>0</v>
      </c>
      <c r="K524" s="5">
        <v>0</v>
      </c>
      <c r="L524" s="5">
        <v>19641</v>
      </c>
      <c r="M524" s="5">
        <v>0</v>
      </c>
      <c r="N524" s="5">
        <v>0</v>
      </c>
      <c r="O524" s="5">
        <v>4113</v>
      </c>
      <c r="P524" s="5">
        <v>0</v>
      </c>
      <c r="Q524" s="5">
        <v>0</v>
      </c>
      <c r="R524" s="5">
        <v>0</v>
      </c>
      <c r="S524" s="5">
        <v>11816</v>
      </c>
      <c r="T524" s="5">
        <v>0</v>
      </c>
      <c r="U524" s="5">
        <v>19641</v>
      </c>
      <c r="V524" s="5"/>
      <c r="W524" s="5">
        <v>55211</v>
      </c>
      <c r="X524" s="5">
        <f>SUM(Tabla5[[#This Row],[ENE]:[DIC]])</f>
        <v>55211</v>
      </c>
      <c r="Y524" s="5">
        <f>Tabla5[[#This Row],[TOTAL]]-Tabla5[[#This Row],[comprobación]]</f>
        <v>0</v>
      </c>
    </row>
    <row r="525" spans="1:25">
      <c r="A525" s="4">
        <v>517</v>
      </c>
      <c r="B525" t="s">
        <v>221</v>
      </c>
      <c r="C525" s="4">
        <v>13203</v>
      </c>
      <c r="D525" s="4">
        <v>13</v>
      </c>
      <c r="E525" s="4">
        <v>203</v>
      </c>
      <c r="F525" t="s">
        <v>34</v>
      </c>
      <c r="G525" s="4" t="s">
        <v>222</v>
      </c>
      <c r="H525" s="4" t="s">
        <v>32</v>
      </c>
      <c r="I525" s="4">
        <v>11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30159</v>
      </c>
      <c r="T525" s="5">
        <v>0</v>
      </c>
      <c r="U525" s="5">
        <v>59241</v>
      </c>
      <c r="V525" s="5"/>
      <c r="W525" s="5">
        <v>89400</v>
      </c>
      <c r="X525" s="5">
        <f>SUM(Tabla5[[#This Row],[ENE]:[DIC]])</f>
        <v>89400</v>
      </c>
      <c r="Y525" s="5">
        <f>Tabla5[[#This Row],[TOTAL]]-Tabla5[[#This Row],[comprobación]]</f>
        <v>0</v>
      </c>
    </row>
    <row r="526" spans="1:25">
      <c r="A526" s="4">
        <v>518</v>
      </c>
      <c r="B526" t="s">
        <v>221</v>
      </c>
      <c r="C526" s="4">
        <v>13401</v>
      </c>
      <c r="D526" s="4">
        <v>13</v>
      </c>
      <c r="E526" s="4">
        <v>401</v>
      </c>
      <c r="F526" t="s">
        <v>48</v>
      </c>
      <c r="G526" s="4" t="s">
        <v>222</v>
      </c>
      <c r="H526" s="4" t="s">
        <v>32</v>
      </c>
      <c r="I526" s="4">
        <v>11</v>
      </c>
      <c r="J526" s="5">
        <v>3093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4220</v>
      </c>
      <c r="U526" s="5">
        <v>4220</v>
      </c>
      <c r="V526" s="5"/>
      <c r="W526" s="5">
        <v>11533</v>
      </c>
      <c r="X526" s="5">
        <f>SUM(Tabla5[[#This Row],[ENE]:[DIC]])</f>
        <v>11533</v>
      </c>
      <c r="Y526" s="5">
        <f>Tabla5[[#This Row],[TOTAL]]-Tabla5[[#This Row],[comprobación]]</f>
        <v>0</v>
      </c>
    </row>
    <row r="527" spans="1:25">
      <c r="A527" s="4">
        <v>519</v>
      </c>
      <c r="B527" t="s">
        <v>221</v>
      </c>
      <c r="C527" s="4">
        <v>15408</v>
      </c>
      <c r="D527" s="4">
        <v>15</v>
      </c>
      <c r="E527" s="4">
        <v>408</v>
      </c>
      <c r="F527" t="s">
        <v>38</v>
      </c>
      <c r="G527" s="4" t="s">
        <v>222</v>
      </c>
      <c r="H527" s="4" t="s">
        <v>32</v>
      </c>
      <c r="I527" s="4">
        <v>11</v>
      </c>
      <c r="J527" s="5">
        <v>35237</v>
      </c>
      <c r="K527" s="5">
        <v>5850</v>
      </c>
      <c r="L527" s="5">
        <v>7126</v>
      </c>
      <c r="M527" s="5">
        <v>6075</v>
      </c>
      <c r="N527" s="5">
        <v>6076</v>
      </c>
      <c r="O527" s="5">
        <v>6954</v>
      </c>
      <c r="P527" s="5">
        <v>6075</v>
      </c>
      <c r="Q527" s="5">
        <v>5312</v>
      </c>
      <c r="R527" s="5">
        <v>2731</v>
      </c>
      <c r="S527" s="5">
        <v>3331</v>
      </c>
      <c r="T527" s="5">
        <v>7524</v>
      </c>
      <c r="U527" s="5">
        <v>7524</v>
      </c>
      <c r="V527" s="5"/>
      <c r="W527" s="5">
        <v>99815</v>
      </c>
      <c r="X527" s="5">
        <f>SUM(Tabla5[[#This Row],[ENE]:[DIC]])</f>
        <v>99815</v>
      </c>
      <c r="Y527" s="5">
        <f>Tabla5[[#This Row],[TOTAL]]-Tabla5[[#This Row],[comprobación]]</f>
        <v>0</v>
      </c>
    </row>
    <row r="528" spans="1:25">
      <c r="A528" s="4">
        <v>520</v>
      </c>
      <c r="B528" t="s">
        <v>221</v>
      </c>
      <c r="C528" s="4">
        <v>21101</v>
      </c>
      <c r="D528" s="4">
        <v>21</v>
      </c>
      <c r="E528" s="4">
        <v>101</v>
      </c>
      <c r="F528" t="s">
        <v>39</v>
      </c>
      <c r="G528" s="4" t="s">
        <v>222</v>
      </c>
      <c r="H528" s="4" t="s">
        <v>32</v>
      </c>
      <c r="I528" s="4">
        <v>11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/>
      <c r="W528" s="5">
        <v>0</v>
      </c>
      <c r="X528" s="5">
        <f>SUM(Tabla5[[#This Row],[ENE]:[DIC]])</f>
        <v>0</v>
      </c>
      <c r="Y528" s="5">
        <f>Tabla5[[#This Row],[TOTAL]]-Tabla5[[#This Row],[comprobación]]</f>
        <v>0</v>
      </c>
    </row>
    <row r="529" spans="1:25">
      <c r="A529" s="4">
        <v>521</v>
      </c>
      <c r="B529" t="s">
        <v>221</v>
      </c>
      <c r="C529" s="4">
        <v>26101</v>
      </c>
      <c r="D529" s="4">
        <v>26</v>
      </c>
      <c r="E529" s="4">
        <v>101</v>
      </c>
      <c r="F529" t="s">
        <v>41</v>
      </c>
      <c r="G529" s="4" t="s">
        <v>222</v>
      </c>
      <c r="H529" s="4" t="s">
        <v>32</v>
      </c>
      <c r="I529" s="4">
        <v>11</v>
      </c>
      <c r="J529" s="5">
        <v>1059</v>
      </c>
      <c r="K529" s="5">
        <v>992</v>
      </c>
      <c r="L529" s="5">
        <v>916</v>
      </c>
      <c r="M529" s="5">
        <v>3231</v>
      </c>
      <c r="N529" s="5">
        <v>1581</v>
      </c>
      <c r="O529" s="5">
        <v>3023</v>
      </c>
      <c r="P529" s="5">
        <v>1929</v>
      </c>
      <c r="Q529" s="5">
        <v>1687</v>
      </c>
      <c r="R529" s="5">
        <v>907</v>
      </c>
      <c r="S529" s="5">
        <v>2543</v>
      </c>
      <c r="T529" s="5">
        <v>0</v>
      </c>
      <c r="U529" s="5">
        <v>0</v>
      </c>
      <c r="V529" s="5"/>
      <c r="W529" s="5">
        <v>17868</v>
      </c>
      <c r="X529" s="5">
        <f>SUM(Tabla5[[#This Row],[ENE]:[DIC]])</f>
        <v>17868</v>
      </c>
      <c r="Y529" s="5">
        <f>Tabla5[[#This Row],[TOTAL]]-Tabla5[[#This Row],[comprobación]]</f>
        <v>0</v>
      </c>
    </row>
    <row r="530" spans="1:25">
      <c r="A530" s="4">
        <v>522</v>
      </c>
      <c r="B530" t="s">
        <v>221</v>
      </c>
      <c r="C530" s="4">
        <v>31701</v>
      </c>
      <c r="D530" s="4">
        <v>31</v>
      </c>
      <c r="E530" s="4">
        <v>701</v>
      </c>
      <c r="F530" t="s">
        <v>223</v>
      </c>
      <c r="G530" s="4" t="s">
        <v>222</v>
      </c>
      <c r="H530" s="4" t="s">
        <v>32</v>
      </c>
      <c r="I530" s="4">
        <v>11</v>
      </c>
      <c r="J530" s="5">
        <v>0</v>
      </c>
      <c r="K530" s="5">
        <v>0</v>
      </c>
      <c r="L530" s="5">
        <v>0</v>
      </c>
      <c r="M530" s="5">
        <v>0</v>
      </c>
      <c r="N530" s="5">
        <v>11948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/>
      <c r="W530" s="5">
        <v>11948</v>
      </c>
      <c r="X530" s="5">
        <f>SUM(Tabla5[[#This Row],[ENE]:[DIC]])</f>
        <v>11948</v>
      </c>
      <c r="Y530" s="5">
        <f>Tabla5[[#This Row],[TOTAL]]-Tabla5[[#This Row],[comprobación]]</f>
        <v>0</v>
      </c>
    </row>
    <row r="531" spans="1:25">
      <c r="A531" s="4">
        <v>523</v>
      </c>
      <c r="B531" t="s">
        <v>221</v>
      </c>
      <c r="C531" s="4">
        <v>37501</v>
      </c>
      <c r="D531" s="4">
        <v>37</v>
      </c>
      <c r="E531" s="4">
        <v>501</v>
      </c>
      <c r="F531" t="s">
        <v>77</v>
      </c>
      <c r="G531" s="4" t="s">
        <v>222</v>
      </c>
      <c r="H531" s="4" t="s">
        <v>32</v>
      </c>
      <c r="I531" s="4">
        <v>11</v>
      </c>
      <c r="J531" s="5">
        <v>0</v>
      </c>
      <c r="K531" s="5">
        <v>371</v>
      </c>
      <c r="L531" s="5">
        <v>0</v>
      </c>
      <c r="M531" s="5">
        <v>284</v>
      </c>
      <c r="N531" s="5">
        <v>0</v>
      </c>
      <c r="O531" s="5">
        <v>960</v>
      </c>
      <c r="P531" s="5">
        <v>591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/>
      <c r="W531" s="5">
        <v>2206</v>
      </c>
      <c r="X531" s="5">
        <f>SUM(Tabla5[[#This Row],[ENE]:[DIC]])</f>
        <v>2206</v>
      </c>
      <c r="Y531" s="5">
        <f>Tabla5[[#This Row],[TOTAL]]-Tabla5[[#This Row],[comprobación]]</f>
        <v>0</v>
      </c>
    </row>
    <row r="532" spans="1:25">
      <c r="A532" s="4">
        <v>524</v>
      </c>
      <c r="B532" t="s">
        <v>221</v>
      </c>
      <c r="C532" s="4">
        <v>38101</v>
      </c>
      <c r="D532" s="4">
        <v>38</v>
      </c>
      <c r="E532" s="4">
        <v>101</v>
      </c>
      <c r="F532" t="s">
        <v>43</v>
      </c>
      <c r="G532" s="4" t="s">
        <v>222</v>
      </c>
      <c r="H532" s="4" t="s">
        <v>32</v>
      </c>
      <c r="I532" s="4">
        <v>11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/>
      <c r="W532" s="5">
        <v>0</v>
      </c>
      <c r="X532" s="5">
        <f>SUM(Tabla5[[#This Row],[ENE]:[DIC]])</f>
        <v>0</v>
      </c>
      <c r="Y532" s="5">
        <f>Tabla5[[#This Row],[TOTAL]]-Tabla5[[#This Row],[comprobación]]</f>
        <v>0</v>
      </c>
    </row>
    <row r="533" spans="1:25">
      <c r="A533" s="4">
        <v>525</v>
      </c>
      <c r="B533" t="s">
        <v>221</v>
      </c>
      <c r="C533" s="4">
        <v>38209</v>
      </c>
      <c r="D533" s="4">
        <v>38</v>
      </c>
      <c r="E533" s="4">
        <v>209</v>
      </c>
      <c r="F533" t="s">
        <v>224</v>
      </c>
      <c r="G533" s="4" t="s">
        <v>222</v>
      </c>
      <c r="H533" s="4" t="s">
        <v>32</v>
      </c>
      <c r="I533" s="4">
        <v>11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/>
      <c r="W533" s="5">
        <v>0</v>
      </c>
      <c r="X533" s="5">
        <f>SUM(Tabla5[[#This Row],[ENE]:[DIC]])</f>
        <v>0</v>
      </c>
      <c r="Y533" s="5">
        <f>Tabla5[[#This Row],[TOTAL]]-Tabla5[[#This Row],[comprobación]]</f>
        <v>0</v>
      </c>
    </row>
    <row r="534" spans="1:25">
      <c r="A534" s="4">
        <v>526</v>
      </c>
      <c r="B534" t="s">
        <v>221</v>
      </c>
      <c r="C534" s="4">
        <v>38226</v>
      </c>
      <c r="D534" s="4">
        <v>38</v>
      </c>
      <c r="E534" s="4">
        <v>226</v>
      </c>
      <c r="F534" t="s">
        <v>225</v>
      </c>
      <c r="G534" s="4" t="s">
        <v>222</v>
      </c>
      <c r="H534" s="4" t="s">
        <v>32</v>
      </c>
      <c r="I534" s="4">
        <v>11</v>
      </c>
      <c r="J534" s="5">
        <v>0</v>
      </c>
      <c r="K534" s="5">
        <v>13641</v>
      </c>
      <c r="L534" s="5">
        <v>0</v>
      </c>
      <c r="M534" s="5">
        <v>0</v>
      </c>
      <c r="N534" s="5">
        <v>16789</v>
      </c>
      <c r="O534" s="5">
        <v>1417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/>
      <c r="W534" s="5">
        <v>31847</v>
      </c>
      <c r="X534" s="5">
        <f>SUM(Tabla5[[#This Row],[ENE]:[DIC]])</f>
        <v>31847</v>
      </c>
      <c r="Y534" s="5">
        <f>Tabla5[[#This Row],[TOTAL]]-Tabla5[[#This Row],[comprobación]]</f>
        <v>0</v>
      </c>
    </row>
    <row r="535" spans="1:25">
      <c r="A535" s="4">
        <v>527</v>
      </c>
      <c r="B535" t="s">
        <v>226</v>
      </c>
      <c r="C535" s="4">
        <v>11301</v>
      </c>
      <c r="D535" s="4">
        <v>11</v>
      </c>
      <c r="E535" s="4">
        <v>301</v>
      </c>
      <c r="F535" t="s">
        <v>36</v>
      </c>
      <c r="G535" s="4" t="s">
        <v>227</v>
      </c>
      <c r="H535" s="4" t="s">
        <v>32</v>
      </c>
      <c r="I535" s="4">
        <v>11</v>
      </c>
      <c r="J535" s="5">
        <v>13129</v>
      </c>
      <c r="K535" s="5">
        <v>13129</v>
      </c>
      <c r="L535" s="5">
        <v>13129</v>
      </c>
      <c r="M535" s="5">
        <v>13129</v>
      </c>
      <c r="N535" s="5">
        <v>13129</v>
      </c>
      <c r="O535" s="5">
        <v>13129</v>
      </c>
      <c r="P535" s="5">
        <v>13129</v>
      </c>
      <c r="Q535" s="5">
        <v>13129</v>
      </c>
      <c r="R535" s="5">
        <v>13129</v>
      </c>
      <c r="S535" s="5">
        <v>13129</v>
      </c>
      <c r="T535" s="5">
        <v>13129</v>
      </c>
      <c r="U535" s="6">
        <v>13129</v>
      </c>
      <c r="V535" s="5"/>
      <c r="W535" s="5">
        <v>157548</v>
      </c>
      <c r="X535" s="5">
        <f>SUM(Tabla5[[#This Row],[ENE]:[DIC]])</f>
        <v>157548</v>
      </c>
      <c r="Y535" s="5">
        <f>Tabla5[[#This Row],[TOTAL]]-Tabla5[[#This Row],[comprobación]]</f>
        <v>0</v>
      </c>
    </row>
    <row r="536" spans="1:25">
      <c r="A536" s="4">
        <v>528</v>
      </c>
      <c r="B536" t="s">
        <v>226</v>
      </c>
      <c r="C536" s="4">
        <v>13203</v>
      </c>
      <c r="D536" s="4">
        <v>13</v>
      </c>
      <c r="E536" s="4">
        <v>203</v>
      </c>
      <c r="F536" t="s">
        <v>34</v>
      </c>
      <c r="G536" s="4" t="s">
        <v>227</v>
      </c>
      <c r="H536" s="4" t="s">
        <v>32</v>
      </c>
      <c r="I536" s="4">
        <v>11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15825</v>
      </c>
      <c r="V536" s="5"/>
      <c r="W536" s="5">
        <v>15825</v>
      </c>
      <c r="X536" s="5">
        <f>SUM(Tabla5[[#This Row],[ENE]:[DIC]])</f>
        <v>15825</v>
      </c>
      <c r="Y536" s="5">
        <f>Tabla5[[#This Row],[TOTAL]]-Tabla5[[#This Row],[comprobación]]</f>
        <v>0</v>
      </c>
    </row>
    <row r="537" spans="1:25">
      <c r="A537" s="4">
        <v>529</v>
      </c>
      <c r="B537" t="s">
        <v>226</v>
      </c>
      <c r="C537" s="4">
        <v>13201</v>
      </c>
      <c r="D537" s="4">
        <v>13</v>
      </c>
      <c r="E537" s="4">
        <v>201</v>
      </c>
      <c r="F537" t="s">
        <v>33</v>
      </c>
      <c r="G537" s="4" t="s">
        <v>227</v>
      </c>
      <c r="H537" s="4" t="s">
        <v>32</v>
      </c>
      <c r="I537" s="4">
        <v>11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4021</v>
      </c>
      <c r="R537" s="5">
        <v>0</v>
      </c>
      <c r="S537" s="5">
        <v>4572</v>
      </c>
      <c r="T537" s="5">
        <v>0</v>
      </c>
      <c r="U537" s="5">
        <v>0</v>
      </c>
      <c r="V537" s="5"/>
      <c r="W537" s="5">
        <v>8593</v>
      </c>
      <c r="X537" s="5">
        <f>SUM(Tabla5[[#This Row],[ENE]:[DIC]])</f>
        <v>8593</v>
      </c>
      <c r="Y537" s="5">
        <f>Tabla5[[#This Row],[TOTAL]]-Tabla5[[#This Row],[comprobación]]</f>
        <v>0</v>
      </c>
    </row>
    <row r="538" spans="1:25">
      <c r="A538" s="4">
        <v>530</v>
      </c>
      <c r="B538" t="s">
        <v>226</v>
      </c>
      <c r="C538" s="4">
        <v>21101</v>
      </c>
      <c r="D538" s="4">
        <v>21</v>
      </c>
      <c r="E538" s="4">
        <v>101</v>
      </c>
      <c r="F538" t="s">
        <v>39</v>
      </c>
      <c r="G538" s="4" t="s">
        <v>227</v>
      </c>
      <c r="H538" s="4" t="s">
        <v>32</v>
      </c>
      <c r="I538" s="4">
        <v>11</v>
      </c>
      <c r="J538" s="5">
        <v>0</v>
      </c>
      <c r="K538" s="5">
        <v>626</v>
      </c>
      <c r="L538" s="5">
        <v>0</v>
      </c>
      <c r="M538" s="5">
        <v>496</v>
      </c>
      <c r="N538" s="5">
        <v>521</v>
      </c>
      <c r="O538" s="5">
        <v>114</v>
      </c>
      <c r="P538" s="5">
        <v>0</v>
      </c>
      <c r="Q538" s="5">
        <v>0</v>
      </c>
      <c r="R538" s="5">
        <v>0</v>
      </c>
      <c r="S538" s="5">
        <v>379</v>
      </c>
      <c r="T538" s="5">
        <v>0</v>
      </c>
      <c r="U538" s="5">
        <v>0</v>
      </c>
      <c r="V538" s="5"/>
      <c r="W538" s="5">
        <v>2136</v>
      </c>
      <c r="X538" s="5">
        <f>SUM(Tabla5[[#This Row],[ENE]:[DIC]])</f>
        <v>2136</v>
      </c>
      <c r="Y538" s="5">
        <f>Tabla5[[#This Row],[TOTAL]]-Tabla5[[#This Row],[comprobación]]</f>
        <v>0</v>
      </c>
    </row>
    <row r="539" spans="1:25">
      <c r="A539" s="4">
        <v>531</v>
      </c>
      <c r="B539" t="s">
        <v>226</v>
      </c>
      <c r="C539" s="4">
        <v>21501</v>
      </c>
      <c r="D539" s="4">
        <v>21</v>
      </c>
      <c r="E539" s="4">
        <v>501</v>
      </c>
      <c r="F539" t="s">
        <v>228</v>
      </c>
      <c r="G539" s="4" t="s">
        <v>227</v>
      </c>
      <c r="H539" s="4" t="s">
        <v>32</v>
      </c>
      <c r="I539" s="4">
        <v>11</v>
      </c>
      <c r="J539" s="5">
        <v>0</v>
      </c>
      <c r="K539" s="5">
        <v>17922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/>
      <c r="W539" s="5">
        <v>17922</v>
      </c>
      <c r="X539" s="5">
        <f>SUM(Tabla5[[#This Row],[ENE]:[DIC]])</f>
        <v>17922</v>
      </c>
      <c r="Y539" s="5">
        <f>Tabla5[[#This Row],[TOTAL]]-Tabla5[[#This Row],[comprobación]]</f>
        <v>0</v>
      </c>
    </row>
    <row r="540" spans="1:25">
      <c r="A540" s="4">
        <v>532</v>
      </c>
      <c r="B540" t="s">
        <v>226</v>
      </c>
      <c r="C540" s="4">
        <v>24902</v>
      </c>
      <c r="D540" s="4">
        <v>24</v>
      </c>
      <c r="E540" s="4">
        <v>902</v>
      </c>
      <c r="F540" t="s">
        <v>132</v>
      </c>
      <c r="G540" s="4" t="s">
        <v>227</v>
      </c>
      <c r="H540" s="4" t="s">
        <v>32</v>
      </c>
      <c r="I540" s="4">
        <v>11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/>
      <c r="W540" s="5">
        <v>0</v>
      </c>
      <c r="X540" s="5">
        <f>SUM(Tabla5[[#This Row],[ENE]:[DIC]])</f>
        <v>0</v>
      </c>
      <c r="Y540" s="5">
        <f>Tabla5[[#This Row],[TOTAL]]-Tabla5[[#This Row],[comprobación]]</f>
        <v>0</v>
      </c>
    </row>
    <row r="541" spans="1:25">
      <c r="A541" s="4">
        <v>533</v>
      </c>
      <c r="B541" t="s">
        <v>226</v>
      </c>
      <c r="C541" s="4">
        <v>26101</v>
      </c>
      <c r="D541" s="4">
        <v>26</v>
      </c>
      <c r="E541" s="4">
        <v>101</v>
      </c>
      <c r="F541" t="s">
        <v>41</v>
      </c>
      <c r="G541" s="4" t="s">
        <v>227</v>
      </c>
      <c r="H541" s="4" t="s">
        <v>32</v>
      </c>
      <c r="I541" s="4">
        <v>11</v>
      </c>
      <c r="J541" s="5">
        <v>1401</v>
      </c>
      <c r="K541" s="5">
        <v>1450</v>
      </c>
      <c r="L541" s="5">
        <v>1375</v>
      </c>
      <c r="M541" s="5">
        <v>3133</v>
      </c>
      <c r="N541" s="5">
        <v>2420</v>
      </c>
      <c r="O541" s="5">
        <v>2559</v>
      </c>
      <c r="P541" s="5">
        <v>1639</v>
      </c>
      <c r="Q541" s="5">
        <v>2176</v>
      </c>
      <c r="R541" s="5">
        <v>2219</v>
      </c>
      <c r="S541" s="5">
        <v>2946</v>
      </c>
      <c r="T541" s="5">
        <v>0</v>
      </c>
      <c r="U541" s="5">
        <v>0</v>
      </c>
      <c r="V541" s="5"/>
      <c r="W541" s="5">
        <v>21318</v>
      </c>
      <c r="X541" s="5">
        <f>SUM(Tabla5[[#This Row],[ENE]:[DIC]])</f>
        <v>21318</v>
      </c>
      <c r="Y541" s="5">
        <f>Tabla5[[#This Row],[TOTAL]]-Tabla5[[#This Row],[comprobación]]</f>
        <v>0</v>
      </c>
    </row>
    <row r="542" spans="1:25">
      <c r="A542" s="4">
        <v>534</v>
      </c>
      <c r="B542" t="s">
        <v>226</v>
      </c>
      <c r="C542" s="4">
        <v>29401</v>
      </c>
      <c r="D542" s="4">
        <v>29</v>
      </c>
      <c r="E542" s="4">
        <v>401</v>
      </c>
      <c r="F542" t="s">
        <v>55</v>
      </c>
      <c r="G542" s="4" t="s">
        <v>227</v>
      </c>
      <c r="H542" s="4" t="s">
        <v>32</v>
      </c>
      <c r="I542" s="4">
        <v>11</v>
      </c>
      <c r="J542" s="5">
        <v>2000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/>
      <c r="W542" s="5">
        <v>2000</v>
      </c>
      <c r="X542" s="5">
        <f>SUM(Tabla5[[#This Row],[ENE]:[DIC]])</f>
        <v>2000</v>
      </c>
      <c r="Y542" s="5">
        <f>Tabla5[[#This Row],[TOTAL]]-Tabla5[[#This Row],[comprobación]]</f>
        <v>0</v>
      </c>
    </row>
    <row r="543" spans="1:25">
      <c r="A543" s="4">
        <v>535</v>
      </c>
      <c r="B543" t="s">
        <v>226</v>
      </c>
      <c r="C543" s="4">
        <v>29901</v>
      </c>
      <c r="D543" s="4">
        <v>29</v>
      </c>
      <c r="E543" s="4">
        <v>901</v>
      </c>
      <c r="F543" t="s">
        <v>42</v>
      </c>
      <c r="G543" s="4" t="s">
        <v>227</v>
      </c>
      <c r="H543" s="4" t="s">
        <v>32</v>
      </c>
      <c r="I543" s="4">
        <v>11</v>
      </c>
      <c r="J543" s="5">
        <v>0</v>
      </c>
      <c r="K543" s="5">
        <v>2697</v>
      </c>
      <c r="L543" s="5">
        <v>0</v>
      </c>
      <c r="M543" s="5">
        <v>0</v>
      </c>
      <c r="N543" s="5">
        <v>0</v>
      </c>
      <c r="O543" s="5">
        <v>122</v>
      </c>
      <c r="P543" s="5">
        <v>985</v>
      </c>
      <c r="Q543" s="5">
        <v>196</v>
      </c>
      <c r="R543" s="5">
        <v>0</v>
      </c>
      <c r="S543" s="5">
        <v>0</v>
      </c>
      <c r="T543" s="5">
        <v>0</v>
      </c>
      <c r="U543" s="5">
        <v>0</v>
      </c>
      <c r="V543" s="5"/>
      <c r="W543" s="5">
        <v>4000</v>
      </c>
      <c r="X543" s="5">
        <f>SUM(Tabla5[[#This Row],[ENE]:[DIC]])</f>
        <v>4000</v>
      </c>
      <c r="Y543" s="5">
        <f>Tabla5[[#This Row],[TOTAL]]-Tabla5[[#This Row],[comprobación]]</f>
        <v>0</v>
      </c>
    </row>
    <row r="544" spans="1:25">
      <c r="A544" s="4">
        <v>536</v>
      </c>
      <c r="B544" t="s">
        <v>226</v>
      </c>
      <c r="C544" s="4">
        <v>37501</v>
      </c>
      <c r="D544" s="4">
        <v>37</v>
      </c>
      <c r="E544" s="4">
        <v>501</v>
      </c>
      <c r="F544" t="s">
        <v>77</v>
      </c>
      <c r="G544" s="4" t="s">
        <v>227</v>
      </c>
      <c r="H544" s="4" t="s">
        <v>32</v>
      </c>
      <c r="I544" s="4">
        <v>11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/>
      <c r="W544" s="5">
        <v>0</v>
      </c>
      <c r="X544" s="5">
        <f>SUM(Tabla5[[#This Row],[ENE]:[DIC]])</f>
        <v>0</v>
      </c>
      <c r="Y544" s="5">
        <f>Tabla5[[#This Row],[TOTAL]]-Tabla5[[#This Row],[comprobación]]</f>
        <v>0</v>
      </c>
    </row>
    <row r="545" spans="1:25">
      <c r="A545" s="4">
        <v>537</v>
      </c>
      <c r="B545" t="s">
        <v>226</v>
      </c>
      <c r="C545" s="4">
        <v>38103</v>
      </c>
      <c r="D545" s="4">
        <v>38</v>
      </c>
      <c r="E545" s="4">
        <v>103</v>
      </c>
      <c r="F545" t="s">
        <v>64</v>
      </c>
      <c r="G545" s="4" t="s">
        <v>227</v>
      </c>
      <c r="H545" s="4" t="s">
        <v>32</v>
      </c>
      <c r="I545" s="4">
        <v>11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/>
      <c r="W545" s="5">
        <v>0</v>
      </c>
      <c r="X545" s="5">
        <f>SUM(Tabla5[[#This Row],[ENE]:[DIC]])</f>
        <v>0</v>
      </c>
      <c r="Y545" s="5">
        <f>Tabla5[[#This Row],[TOTAL]]-Tabla5[[#This Row],[comprobación]]</f>
        <v>0</v>
      </c>
    </row>
    <row r="546" spans="1:25">
      <c r="A546" s="4">
        <v>538</v>
      </c>
      <c r="B546" t="s">
        <v>226</v>
      </c>
      <c r="C546" s="4">
        <v>38221</v>
      </c>
      <c r="D546" s="4">
        <v>38</v>
      </c>
      <c r="E546" s="4">
        <v>221</v>
      </c>
      <c r="F546" t="s">
        <v>229</v>
      </c>
      <c r="G546" s="4" t="s">
        <v>227</v>
      </c>
      <c r="H546" s="4" t="s">
        <v>32</v>
      </c>
      <c r="I546" s="4">
        <v>11</v>
      </c>
      <c r="J546" s="5">
        <v>18437</v>
      </c>
      <c r="K546" s="5">
        <v>28832</v>
      </c>
      <c r="L546" s="5">
        <v>15039</v>
      </c>
      <c r="M546" s="5">
        <v>5150</v>
      </c>
      <c r="N546" s="5">
        <v>10659</v>
      </c>
      <c r="O546" s="5">
        <v>8313</v>
      </c>
      <c r="P546" s="5">
        <v>881</v>
      </c>
      <c r="Q546" s="5">
        <v>627</v>
      </c>
      <c r="R546" s="5">
        <v>1406</v>
      </c>
      <c r="S546" s="5">
        <v>2334</v>
      </c>
      <c r="T546" s="5">
        <v>25989</v>
      </c>
      <c r="U546" s="5">
        <v>2333</v>
      </c>
      <c r="V546" s="5"/>
      <c r="W546" s="5">
        <v>120000</v>
      </c>
      <c r="X546" s="5">
        <f>SUM(Tabla5[[#This Row],[ENE]:[DIC]])</f>
        <v>120000</v>
      </c>
      <c r="Y546" s="5">
        <f>Tabla5[[#This Row],[TOTAL]]-Tabla5[[#This Row],[comprobación]]</f>
        <v>0</v>
      </c>
    </row>
    <row r="547" spans="1:25">
      <c r="A547" s="4">
        <v>539</v>
      </c>
      <c r="B547" t="s">
        <v>230</v>
      </c>
      <c r="C547" s="4">
        <v>11301</v>
      </c>
      <c r="D547" s="4">
        <v>11</v>
      </c>
      <c r="E547" s="4">
        <v>301</v>
      </c>
      <c r="F547" t="s">
        <v>36</v>
      </c>
      <c r="G547" s="7" t="s">
        <v>231</v>
      </c>
      <c r="H547" s="4" t="s">
        <v>32</v>
      </c>
      <c r="I547" s="4">
        <v>11</v>
      </c>
      <c r="J547" s="5">
        <v>1476363</v>
      </c>
      <c r="K547" s="5">
        <v>25887</v>
      </c>
      <c r="L547" s="5">
        <v>25887</v>
      </c>
      <c r="M547" s="5">
        <v>25887</v>
      </c>
      <c r="N547" s="5">
        <v>25887</v>
      </c>
      <c r="O547" s="5">
        <v>25887</v>
      </c>
      <c r="P547" s="5">
        <v>268537</v>
      </c>
      <c r="Q547" s="5">
        <v>25887</v>
      </c>
      <c r="R547" s="5">
        <v>25887</v>
      </c>
      <c r="S547" s="5">
        <v>25024</v>
      </c>
      <c r="T547" s="5">
        <v>36437</v>
      </c>
      <c r="U547" s="6">
        <v>36439</v>
      </c>
      <c r="V547" s="5"/>
      <c r="W547" s="5">
        <v>2024009</v>
      </c>
      <c r="X547" s="5">
        <f>SUM(Tabla5[[#This Row],[ENE]:[DIC]])</f>
        <v>2024009</v>
      </c>
      <c r="Y547" s="5">
        <f>Tabla5[[#This Row],[TOTAL]]-Tabla5[[#This Row],[comprobación]]</f>
        <v>0</v>
      </c>
    </row>
    <row r="548" spans="1:25">
      <c r="A548" s="4">
        <v>540</v>
      </c>
      <c r="B548" t="s">
        <v>230</v>
      </c>
      <c r="C548" s="4">
        <v>12201</v>
      </c>
      <c r="D548" s="4">
        <v>12</v>
      </c>
      <c r="E548" s="4">
        <v>201</v>
      </c>
      <c r="F548" t="s">
        <v>47</v>
      </c>
      <c r="G548" s="7" t="s">
        <v>231</v>
      </c>
      <c r="H548" s="4" t="s">
        <v>32</v>
      </c>
      <c r="I548" s="4">
        <v>11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31650</v>
      </c>
      <c r="Q548" s="5">
        <v>35870</v>
      </c>
      <c r="R548" s="5">
        <v>35870</v>
      </c>
      <c r="S548" s="5">
        <v>35870</v>
      </c>
      <c r="T548" s="5">
        <v>0</v>
      </c>
      <c r="U548" s="5">
        <v>0</v>
      </c>
      <c r="V548" s="5"/>
      <c r="W548" s="5">
        <v>139260</v>
      </c>
      <c r="X548" s="5">
        <f>SUM(Tabla5[[#This Row],[ENE]:[DIC]])</f>
        <v>139260</v>
      </c>
      <c r="Y548" s="5">
        <f>Tabla5[[#This Row],[TOTAL]]-Tabla5[[#This Row],[comprobación]]</f>
        <v>0</v>
      </c>
    </row>
    <row r="549" spans="1:25">
      <c r="A549" s="4">
        <v>541</v>
      </c>
      <c r="B549" t="s">
        <v>230</v>
      </c>
      <c r="C549" s="4">
        <v>13201</v>
      </c>
      <c r="D549" s="4">
        <v>13</v>
      </c>
      <c r="E549" s="4">
        <v>201</v>
      </c>
      <c r="F549" t="s">
        <v>33</v>
      </c>
      <c r="G549" s="7" t="s">
        <v>231</v>
      </c>
      <c r="H549" s="4" t="s">
        <v>32</v>
      </c>
      <c r="I549" s="4">
        <v>11</v>
      </c>
      <c r="J549" s="5">
        <v>34744</v>
      </c>
      <c r="K549" s="5">
        <v>0</v>
      </c>
      <c r="L549" s="5">
        <v>125399</v>
      </c>
      <c r="M549" s="5">
        <v>118470</v>
      </c>
      <c r="N549" s="5">
        <v>106090</v>
      </c>
      <c r="O549" s="5">
        <v>31653</v>
      </c>
      <c r="P549" s="5">
        <v>47092</v>
      </c>
      <c r="Q549" s="5">
        <v>2914</v>
      </c>
      <c r="R549" s="5">
        <v>0</v>
      </c>
      <c r="S549" s="5">
        <v>8856</v>
      </c>
      <c r="T549" s="5">
        <v>0</v>
      </c>
      <c r="U549" s="5">
        <v>125399</v>
      </c>
      <c r="V549" s="5"/>
      <c r="W549" s="5">
        <v>600617</v>
      </c>
      <c r="X549" s="5">
        <f>SUM(Tabla5[[#This Row],[ENE]:[DIC]])</f>
        <v>600617</v>
      </c>
      <c r="Y549" s="5">
        <f>Tabla5[[#This Row],[TOTAL]]-Tabla5[[#This Row],[comprobación]]</f>
        <v>0</v>
      </c>
    </row>
    <row r="550" spans="1:25">
      <c r="A550" s="4">
        <v>542</v>
      </c>
      <c r="B550" t="s">
        <v>230</v>
      </c>
      <c r="C550" s="4">
        <v>13203</v>
      </c>
      <c r="D550" s="4">
        <v>13</v>
      </c>
      <c r="E550" s="4">
        <v>203</v>
      </c>
      <c r="F550" t="s">
        <v>34</v>
      </c>
      <c r="G550" s="7" t="s">
        <v>231</v>
      </c>
      <c r="H550" s="4" t="s">
        <v>32</v>
      </c>
      <c r="I550" s="4">
        <v>11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8840</v>
      </c>
      <c r="P550" s="5">
        <v>0</v>
      </c>
      <c r="Q550" s="5">
        <v>0</v>
      </c>
      <c r="R550" s="5">
        <v>0</v>
      </c>
      <c r="S550" s="5">
        <v>134866</v>
      </c>
      <c r="T550" s="5">
        <v>0</v>
      </c>
      <c r="U550" s="5">
        <v>1551294</v>
      </c>
      <c r="V550" s="5"/>
      <c r="W550" s="5">
        <v>1695000</v>
      </c>
      <c r="X550" s="5">
        <f>SUM(Tabla5[[#This Row],[ENE]:[DIC]])</f>
        <v>1695000</v>
      </c>
      <c r="Y550" s="5">
        <f>Tabla5[[#This Row],[TOTAL]]-Tabla5[[#This Row],[comprobación]]</f>
        <v>0</v>
      </c>
    </row>
    <row r="551" spans="1:25">
      <c r="A551" s="4">
        <v>543</v>
      </c>
      <c r="B551" t="s">
        <v>230</v>
      </c>
      <c r="C551" s="4">
        <v>13401</v>
      </c>
      <c r="D551" s="4">
        <v>13</v>
      </c>
      <c r="E551" s="4">
        <v>401</v>
      </c>
      <c r="F551" t="s">
        <v>48</v>
      </c>
      <c r="G551" s="7" t="s">
        <v>231</v>
      </c>
      <c r="H551" s="4" t="s">
        <v>32</v>
      </c>
      <c r="I551" s="4">
        <v>11</v>
      </c>
      <c r="J551" s="5">
        <v>5324</v>
      </c>
      <c r="K551" s="5">
        <v>0</v>
      </c>
      <c r="L551" s="5">
        <v>4136</v>
      </c>
      <c r="M551" s="5">
        <v>6310</v>
      </c>
      <c r="N551" s="5">
        <v>2194</v>
      </c>
      <c r="O551" s="5">
        <v>3017</v>
      </c>
      <c r="P551" s="5">
        <v>1098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/>
      <c r="W551" s="5">
        <v>22079</v>
      </c>
      <c r="X551" s="5">
        <f>SUM(Tabla5[[#This Row],[ENE]:[DIC]])</f>
        <v>22079</v>
      </c>
      <c r="Y551" s="5">
        <f>Tabla5[[#This Row],[TOTAL]]-Tabla5[[#This Row],[comprobación]]</f>
        <v>0</v>
      </c>
    </row>
    <row r="552" spans="1:25">
      <c r="A552" s="4">
        <v>544</v>
      </c>
      <c r="B552" t="s">
        <v>230</v>
      </c>
      <c r="C552" s="4">
        <v>15202</v>
      </c>
      <c r="D552" s="4">
        <v>15</v>
      </c>
      <c r="E552" s="4">
        <v>202</v>
      </c>
      <c r="F552" t="s">
        <v>91</v>
      </c>
      <c r="G552" s="7" t="s">
        <v>231</v>
      </c>
      <c r="H552" s="4" t="s">
        <v>32</v>
      </c>
      <c r="I552" s="4">
        <v>11</v>
      </c>
      <c r="J552" s="5">
        <v>1462</v>
      </c>
      <c r="K552" s="5">
        <v>0</v>
      </c>
      <c r="L552" s="5">
        <v>0</v>
      </c>
      <c r="M552" s="5">
        <v>0</v>
      </c>
      <c r="N552" s="5">
        <v>7588</v>
      </c>
      <c r="O552" s="5">
        <v>279</v>
      </c>
      <c r="P552" s="5">
        <v>0</v>
      </c>
      <c r="Q552" s="5">
        <v>9305</v>
      </c>
      <c r="R552" s="5">
        <v>5566</v>
      </c>
      <c r="S552" s="5">
        <v>0</v>
      </c>
      <c r="T552" s="5">
        <v>800</v>
      </c>
      <c r="U552" s="5">
        <v>0</v>
      </c>
      <c r="V552" s="5"/>
      <c r="W552" s="5">
        <v>25000</v>
      </c>
      <c r="X552" s="5">
        <f>SUM(Tabla5[[#This Row],[ENE]:[DIC]])</f>
        <v>25000</v>
      </c>
      <c r="Y552" s="5">
        <f>Tabla5[[#This Row],[TOTAL]]-Tabla5[[#This Row],[comprobación]]</f>
        <v>0</v>
      </c>
    </row>
    <row r="553" spans="1:25">
      <c r="A553" s="4">
        <v>545</v>
      </c>
      <c r="B553" t="s">
        <v>230</v>
      </c>
      <c r="C553" s="4">
        <v>15401</v>
      </c>
      <c r="D553" s="4">
        <v>15</v>
      </c>
      <c r="E553" s="4">
        <v>401</v>
      </c>
      <c r="F553" t="s">
        <v>87</v>
      </c>
      <c r="G553" s="7" t="s">
        <v>231</v>
      </c>
      <c r="H553" s="4" t="s">
        <v>32</v>
      </c>
      <c r="I553" s="4">
        <v>11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/>
      <c r="W553" s="5">
        <v>0</v>
      </c>
      <c r="X553" s="5">
        <f>SUM(Tabla5[[#This Row],[ENE]:[DIC]])</f>
        <v>0</v>
      </c>
      <c r="Y553" s="5">
        <f>Tabla5[[#This Row],[TOTAL]]-Tabla5[[#This Row],[comprobación]]</f>
        <v>0</v>
      </c>
    </row>
    <row r="554" spans="1:25">
      <c r="A554" s="4">
        <v>546</v>
      </c>
      <c r="B554" t="s">
        <v>230</v>
      </c>
      <c r="C554" s="4">
        <v>15404</v>
      </c>
      <c r="D554" s="4">
        <v>15</v>
      </c>
      <c r="E554" s="4">
        <v>404</v>
      </c>
      <c r="F554" t="s">
        <v>49</v>
      </c>
      <c r="G554" s="7" t="s">
        <v>231</v>
      </c>
      <c r="H554" s="4" t="s">
        <v>32</v>
      </c>
      <c r="I554" s="4">
        <v>11</v>
      </c>
      <c r="J554" s="5">
        <v>2242</v>
      </c>
      <c r="K554" s="5">
        <v>171</v>
      </c>
      <c r="L554" s="5">
        <v>5191</v>
      </c>
      <c r="M554" s="5">
        <v>3250</v>
      </c>
      <c r="N554" s="5">
        <v>4349</v>
      </c>
      <c r="O554" s="5">
        <v>6907</v>
      </c>
      <c r="P554" s="5">
        <v>7383</v>
      </c>
      <c r="Q554" s="5">
        <v>2839</v>
      </c>
      <c r="R554" s="5">
        <v>0</v>
      </c>
      <c r="S554" s="5">
        <v>660</v>
      </c>
      <c r="T554" s="5">
        <v>0</v>
      </c>
      <c r="U554" s="5">
        <v>0</v>
      </c>
      <c r="V554" s="5"/>
      <c r="W554" s="5">
        <v>32992</v>
      </c>
      <c r="X554" s="5">
        <f>SUM(Tabla5[[#This Row],[ENE]:[DIC]])</f>
        <v>32992</v>
      </c>
      <c r="Y554" s="5">
        <f>Tabla5[[#This Row],[TOTAL]]-Tabla5[[#This Row],[comprobación]]</f>
        <v>0</v>
      </c>
    </row>
    <row r="555" spans="1:25">
      <c r="A555" s="4">
        <v>547</v>
      </c>
      <c r="B555" t="s">
        <v>230</v>
      </c>
      <c r="C555" s="4">
        <v>15405</v>
      </c>
      <c r="D555" s="4">
        <v>15</v>
      </c>
      <c r="E555" s="4">
        <v>405</v>
      </c>
      <c r="F555" t="s">
        <v>50</v>
      </c>
      <c r="G555" s="7" t="s">
        <v>231</v>
      </c>
      <c r="H555" s="4" t="s">
        <v>32</v>
      </c>
      <c r="I555" s="4">
        <v>11</v>
      </c>
      <c r="J555" s="5">
        <v>527</v>
      </c>
      <c r="K555" s="5">
        <v>1997</v>
      </c>
      <c r="L555" s="5">
        <v>0</v>
      </c>
      <c r="M555" s="5">
        <v>9571</v>
      </c>
      <c r="N555" s="5">
        <v>4687</v>
      </c>
      <c r="O555" s="5">
        <v>1983</v>
      </c>
      <c r="P555" s="5">
        <v>13880</v>
      </c>
      <c r="Q555" s="5">
        <v>1955</v>
      </c>
      <c r="R555" s="5">
        <v>11059</v>
      </c>
      <c r="S555" s="5">
        <v>510</v>
      </c>
      <c r="T555" s="5">
        <v>1888</v>
      </c>
      <c r="U555" s="5">
        <v>1890</v>
      </c>
      <c r="V555" s="5"/>
      <c r="W555" s="5">
        <v>49947</v>
      </c>
      <c r="X555" s="5">
        <f>SUM(Tabla5[[#This Row],[ENE]:[DIC]])</f>
        <v>49947</v>
      </c>
      <c r="Y555" s="5">
        <f>Tabla5[[#This Row],[TOTAL]]-Tabla5[[#This Row],[comprobación]]</f>
        <v>0</v>
      </c>
    </row>
    <row r="556" spans="1:25">
      <c r="A556" s="4">
        <v>548</v>
      </c>
      <c r="B556" t="s">
        <v>230</v>
      </c>
      <c r="C556" s="4">
        <v>15407</v>
      </c>
      <c r="D556" s="4">
        <v>15</v>
      </c>
      <c r="E556" s="4">
        <v>407</v>
      </c>
      <c r="F556" t="s">
        <v>51</v>
      </c>
      <c r="G556" s="7" t="s">
        <v>231</v>
      </c>
      <c r="H556" s="4" t="s">
        <v>32</v>
      </c>
      <c r="I556" s="4">
        <v>11</v>
      </c>
      <c r="J556" s="5">
        <v>0</v>
      </c>
      <c r="K556" s="5">
        <v>0</v>
      </c>
      <c r="L556" s="5">
        <v>3487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1037</v>
      </c>
      <c r="S556" s="5">
        <v>317</v>
      </c>
      <c r="T556" s="5">
        <v>0</v>
      </c>
      <c r="U556" s="5">
        <v>0</v>
      </c>
      <c r="V556" s="5"/>
      <c r="W556" s="5">
        <v>4841</v>
      </c>
      <c r="X556" s="5">
        <f>SUM(Tabla5[[#This Row],[ENE]:[DIC]])</f>
        <v>4841</v>
      </c>
      <c r="Y556" s="5">
        <f>Tabla5[[#This Row],[TOTAL]]-Tabla5[[#This Row],[comprobación]]</f>
        <v>0</v>
      </c>
    </row>
    <row r="557" spans="1:25">
      <c r="A557" s="4">
        <v>549</v>
      </c>
      <c r="B557" t="s">
        <v>230</v>
      </c>
      <c r="C557" s="4">
        <v>15408</v>
      </c>
      <c r="D557" s="4">
        <v>15</v>
      </c>
      <c r="E557" s="4">
        <v>408</v>
      </c>
      <c r="F557" t="s">
        <v>38</v>
      </c>
      <c r="G557" s="7" t="s">
        <v>231</v>
      </c>
      <c r="H557" s="4" t="s">
        <v>32</v>
      </c>
      <c r="I557" s="4">
        <v>11</v>
      </c>
      <c r="J557" s="5">
        <v>206754</v>
      </c>
      <c r="K557" s="5">
        <v>4975</v>
      </c>
      <c r="L557" s="5">
        <v>5435</v>
      </c>
      <c r="M557" s="5">
        <v>4975</v>
      </c>
      <c r="N557" s="5">
        <v>4975</v>
      </c>
      <c r="O557" s="5">
        <v>5355</v>
      </c>
      <c r="P557" s="5">
        <v>4975</v>
      </c>
      <c r="Q557" s="5">
        <v>5413</v>
      </c>
      <c r="R557" s="5">
        <v>4896</v>
      </c>
      <c r="S557" s="5">
        <v>6877</v>
      </c>
      <c r="T557" s="5">
        <v>5935</v>
      </c>
      <c r="U557" s="5">
        <v>5935</v>
      </c>
      <c r="V557" s="5"/>
      <c r="W557" s="5">
        <v>266500</v>
      </c>
      <c r="X557" s="5">
        <f>SUM(Tabla5[[#This Row],[ENE]:[DIC]])</f>
        <v>266500</v>
      </c>
      <c r="Y557" s="5">
        <f>Tabla5[[#This Row],[TOTAL]]-Tabla5[[#This Row],[comprobación]]</f>
        <v>0</v>
      </c>
    </row>
    <row r="558" spans="1:25">
      <c r="A558" s="4">
        <v>550</v>
      </c>
      <c r="B558" t="s">
        <v>230</v>
      </c>
      <c r="C558" s="4">
        <v>21101</v>
      </c>
      <c r="D558" s="4">
        <v>21</v>
      </c>
      <c r="E558" s="4">
        <v>101</v>
      </c>
      <c r="F558" t="s">
        <v>39</v>
      </c>
      <c r="G558" s="7" t="s">
        <v>231</v>
      </c>
      <c r="H558" s="4" t="s">
        <v>32</v>
      </c>
      <c r="I558" s="4">
        <v>11</v>
      </c>
      <c r="J558" s="5">
        <v>0</v>
      </c>
      <c r="K558" s="5">
        <v>0</v>
      </c>
      <c r="L558" s="5">
        <v>0</v>
      </c>
      <c r="M558" s="5">
        <v>2437</v>
      </c>
      <c r="N558" s="5">
        <v>0</v>
      </c>
      <c r="O558" s="5">
        <v>147</v>
      </c>
      <c r="P558" s="5">
        <v>0</v>
      </c>
      <c r="Q558" s="5">
        <v>1134</v>
      </c>
      <c r="R558" s="5">
        <v>777</v>
      </c>
      <c r="S558" s="5">
        <v>226</v>
      </c>
      <c r="T558" s="5">
        <v>0</v>
      </c>
      <c r="U558" s="5">
        <v>0</v>
      </c>
      <c r="V558" s="5"/>
      <c r="W558" s="5">
        <v>4721</v>
      </c>
      <c r="X558" s="5">
        <f>SUM(Tabla5[[#This Row],[ENE]:[DIC]])</f>
        <v>4721</v>
      </c>
      <c r="Y558" s="5">
        <f>Tabla5[[#This Row],[TOTAL]]-Tabla5[[#This Row],[comprobación]]</f>
        <v>0</v>
      </c>
    </row>
    <row r="559" spans="1:25">
      <c r="A559" s="4">
        <v>551</v>
      </c>
      <c r="B559" t="s">
        <v>230</v>
      </c>
      <c r="C559" s="4">
        <v>21201</v>
      </c>
      <c r="D559" s="4">
        <v>21</v>
      </c>
      <c r="E559" s="4">
        <v>201</v>
      </c>
      <c r="F559" t="s">
        <v>75</v>
      </c>
      <c r="G559" s="7" t="s">
        <v>231</v>
      </c>
      <c r="H559" s="4" t="s">
        <v>32</v>
      </c>
      <c r="I559" s="4">
        <v>11</v>
      </c>
      <c r="J559" s="5">
        <v>0</v>
      </c>
      <c r="K559" s="5">
        <v>0</v>
      </c>
      <c r="L559" s="5">
        <v>0</v>
      </c>
      <c r="M559" s="5">
        <v>968</v>
      </c>
      <c r="N559" s="5">
        <v>358</v>
      </c>
      <c r="O559" s="5">
        <v>487</v>
      </c>
      <c r="P559" s="5">
        <v>0</v>
      </c>
      <c r="Q559" s="5">
        <v>1493</v>
      </c>
      <c r="R559" s="5">
        <v>1155</v>
      </c>
      <c r="S559" s="5">
        <v>7250</v>
      </c>
      <c r="T559" s="5">
        <v>0</v>
      </c>
      <c r="U559" s="5">
        <v>0</v>
      </c>
      <c r="V559" s="5"/>
      <c r="W559" s="5">
        <v>11711</v>
      </c>
      <c r="X559" s="5">
        <f>SUM(Tabla5[[#This Row],[ENE]:[DIC]])</f>
        <v>11711</v>
      </c>
      <c r="Y559" s="5">
        <f>Tabla5[[#This Row],[TOTAL]]-Tabla5[[#This Row],[comprobación]]</f>
        <v>0</v>
      </c>
    </row>
    <row r="560" spans="1:25">
      <c r="A560" s="4">
        <v>552</v>
      </c>
      <c r="B560" t="s">
        <v>230</v>
      </c>
      <c r="C560" s="4">
        <v>21401</v>
      </c>
      <c r="D560" s="4">
        <v>21</v>
      </c>
      <c r="E560" s="4">
        <v>401</v>
      </c>
      <c r="F560" t="s">
        <v>93</v>
      </c>
      <c r="G560" s="7" t="s">
        <v>231</v>
      </c>
      <c r="H560" s="4" t="s">
        <v>32</v>
      </c>
      <c r="I560" s="4">
        <v>11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/>
      <c r="W560" s="5">
        <v>0</v>
      </c>
      <c r="X560" s="5">
        <f>SUM(Tabla5[[#This Row],[ENE]:[DIC]])</f>
        <v>0</v>
      </c>
      <c r="Y560" s="5">
        <f>Tabla5[[#This Row],[TOTAL]]-Tabla5[[#This Row],[comprobación]]</f>
        <v>0</v>
      </c>
    </row>
    <row r="561" spans="1:25">
      <c r="A561" s="4">
        <v>553</v>
      </c>
      <c r="B561" t="s">
        <v>230</v>
      </c>
      <c r="C561" s="4">
        <v>21601</v>
      </c>
      <c r="D561" s="4">
        <v>21</v>
      </c>
      <c r="E561" s="4">
        <v>601</v>
      </c>
      <c r="F561" t="s">
        <v>116</v>
      </c>
      <c r="G561" s="7" t="s">
        <v>231</v>
      </c>
      <c r="H561" s="4" t="s">
        <v>32</v>
      </c>
      <c r="I561" s="4">
        <v>11</v>
      </c>
      <c r="J561" s="5">
        <v>0</v>
      </c>
      <c r="K561" s="5">
        <v>0</v>
      </c>
      <c r="L561" s="5">
        <v>0</v>
      </c>
      <c r="M561" s="5">
        <v>6312</v>
      </c>
      <c r="N561" s="5">
        <v>61</v>
      </c>
      <c r="O561" s="5">
        <v>5817</v>
      </c>
      <c r="P561" s="5">
        <v>358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/>
      <c r="W561" s="5">
        <v>12548</v>
      </c>
      <c r="X561" s="5">
        <f>SUM(Tabla5[[#This Row],[ENE]:[DIC]])</f>
        <v>12548</v>
      </c>
      <c r="Y561" s="5">
        <f>Tabla5[[#This Row],[TOTAL]]-Tabla5[[#This Row],[comprobación]]</f>
        <v>0</v>
      </c>
    </row>
    <row r="562" spans="1:25">
      <c r="A562" s="4">
        <v>554</v>
      </c>
      <c r="B562" t="s">
        <v>230</v>
      </c>
      <c r="C562" s="4">
        <v>22101</v>
      </c>
      <c r="D562" s="4">
        <v>22</v>
      </c>
      <c r="E562" s="4">
        <v>101</v>
      </c>
      <c r="F562" t="s">
        <v>52</v>
      </c>
      <c r="G562" s="7" t="s">
        <v>231</v>
      </c>
      <c r="H562" s="4" t="s">
        <v>32</v>
      </c>
      <c r="I562" s="4">
        <v>11</v>
      </c>
      <c r="J562" s="5">
        <v>0</v>
      </c>
      <c r="K562" s="5">
        <v>24724</v>
      </c>
      <c r="L562" s="5">
        <v>41556</v>
      </c>
      <c r="M562" s="5">
        <v>8820</v>
      </c>
      <c r="N562" s="5">
        <v>27591</v>
      </c>
      <c r="O562" s="5">
        <v>500</v>
      </c>
      <c r="P562" s="5">
        <v>0</v>
      </c>
      <c r="Q562" s="5">
        <v>24719</v>
      </c>
      <c r="R562" s="5">
        <v>14774</v>
      </c>
      <c r="S562" s="5">
        <v>0</v>
      </c>
      <c r="T562" s="5">
        <v>0</v>
      </c>
      <c r="U562" s="5">
        <v>0</v>
      </c>
      <c r="V562" s="5"/>
      <c r="W562" s="5">
        <v>142684</v>
      </c>
      <c r="X562" s="5">
        <f>SUM(Tabla5[[#This Row],[ENE]:[DIC]])</f>
        <v>142684</v>
      </c>
      <c r="Y562" s="5">
        <f>Tabla5[[#This Row],[TOTAL]]-Tabla5[[#This Row],[comprobación]]</f>
        <v>0</v>
      </c>
    </row>
    <row r="563" spans="1:25">
      <c r="A563" s="4">
        <v>555</v>
      </c>
      <c r="B563" t="s">
        <v>230</v>
      </c>
      <c r="C563" s="4">
        <v>22103</v>
      </c>
      <c r="D563" s="4">
        <v>22</v>
      </c>
      <c r="E563" s="4">
        <v>103</v>
      </c>
      <c r="F563" t="s">
        <v>54</v>
      </c>
      <c r="G563" s="7" t="s">
        <v>231</v>
      </c>
      <c r="H563" s="4" t="s">
        <v>32</v>
      </c>
      <c r="I563" s="4">
        <v>11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399</v>
      </c>
      <c r="Q563" s="5">
        <v>0</v>
      </c>
      <c r="R563" s="5">
        <v>2507</v>
      </c>
      <c r="S563" s="5">
        <v>1094</v>
      </c>
      <c r="T563" s="5">
        <v>0</v>
      </c>
      <c r="U563" s="5">
        <v>0</v>
      </c>
      <c r="V563" s="5"/>
      <c r="W563" s="5">
        <v>4000</v>
      </c>
      <c r="X563" s="5">
        <f>SUM(Tabla5[[#This Row],[ENE]:[DIC]])</f>
        <v>4000</v>
      </c>
      <c r="Y563" s="5">
        <f>Tabla5[[#This Row],[TOTAL]]-Tabla5[[#This Row],[comprobación]]</f>
        <v>0</v>
      </c>
    </row>
    <row r="564" spans="1:25">
      <c r="A564" s="4">
        <v>556</v>
      </c>
      <c r="B564" t="s">
        <v>230</v>
      </c>
      <c r="C564" s="4">
        <v>24201</v>
      </c>
      <c r="D564" s="4">
        <v>24</v>
      </c>
      <c r="E564" s="4">
        <v>201</v>
      </c>
      <c r="F564" t="s">
        <v>40</v>
      </c>
      <c r="G564" s="7" t="s">
        <v>231</v>
      </c>
      <c r="H564" s="4" t="s">
        <v>32</v>
      </c>
      <c r="I564" s="4">
        <v>11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/>
      <c r="W564" s="5">
        <v>0</v>
      </c>
      <c r="X564" s="5">
        <f>SUM(Tabla5[[#This Row],[ENE]:[DIC]])</f>
        <v>0</v>
      </c>
      <c r="Y564" s="5">
        <f>Tabla5[[#This Row],[TOTAL]]-Tabla5[[#This Row],[comprobación]]</f>
        <v>0</v>
      </c>
    </row>
    <row r="565" spans="1:25">
      <c r="A565" s="4">
        <v>557</v>
      </c>
      <c r="B565" t="s">
        <v>230</v>
      </c>
      <c r="C565" s="4">
        <v>24901</v>
      </c>
      <c r="D565" s="4">
        <v>24</v>
      </c>
      <c r="E565" s="4">
        <v>901</v>
      </c>
      <c r="F565" t="s">
        <v>131</v>
      </c>
      <c r="G565" s="7" t="s">
        <v>231</v>
      </c>
      <c r="H565" s="4" t="s">
        <v>32</v>
      </c>
      <c r="I565" s="4">
        <v>11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/>
      <c r="W565" s="5">
        <v>0</v>
      </c>
      <c r="X565" s="5">
        <f>SUM(Tabla5[[#This Row],[ENE]:[DIC]])</f>
        <v>0</v>
      </c>
      <c r="Y565" s="5">
        <f>Tabla5[[#This Row],[TOTAL]]-Tabla5[[#This Row],[comprobación]]</f>
        <v>0</v>
      </c>
    </row>
    <row r="566" spans="1:25">
      <c r="A566" s="4">
        <v>558</v>
      </c>
      <c r="B566" t="s">
        <v>230</v>
      </c>
      <c r="C566" s="4">
        <v>24902</v>
      </c>
      <c r="D566" s="4">
        <v>24</v>
      </c>
      <c r="E566" s="4">
        <v>902</v>
      </c>
      <c r="F566" t="s">
        <v>132</v>
      </c>
      <c r="G566" s="7" t="s">
        <v>231</v>
      </c>
      <c r="H566" s="4" t="s">
        <v>32</v>
      </c>
      <c r="I566" s="4">
        <v>11</v>
      </c>
      <c r="J566" s="5">
        <v>0</v>
      </c>
      <c r="K566" s="5">
        <v>952</v>
      </c>
      <c r="L566" s="5">
        <v>0</v>
      </c>
      <c r="M566" s="5">
        <v>12200</v>
      </c>
      <c r="N566" s="5">
        <v>6832</v>
      </c>
      <c r="O566" s="5">
        <v>0</v>
      </c>
      <c r="P566" s="5">
        <v>0</v>
      </c>
      <c r="Q566" s="5">
        <v>0</v>
      </c>
      <c r="R566" s="5">
        <v>423</v>
      </c>
      <c r="S566" s="5">
        <v>0</v>
      </c>
      <c r="T566" s="5">
        <v>0</v>
      </c>
      <c r="U566" s="5">
        <v>0</v>
      </c>
      <c r="V566" s="5"/>
      <c r="W566" s="5">
        <v>20407</v>
      </c>
      <c r="X566" s="5">
        <f>SUM(Tabla5[[#This Row],[ENE]:[DIC]])</f>
        <v>20407</v>
      </c>
      <c r="Y566" s="5">
        <f>Tabla5[[#This Row],[TOTAL]]-Tabla5[[#This Row],[comprobación]]</f>
        <v>0</v>
      </c>
    </row>
    <row r="567" spans="1:25">
      <c r="A567" s="4">
        <v>559</v>
      </c>
      <c r="B567" t="s">
        <v>230</v>
      </c>
      <c r="C567" s="4">
        <v>26101</v>
      </c>
      <c r="D567" s="4">
        <v>26</v>
      </c>
      <c r="E567" s="4">
        <v>101</v>
      </c>
      <c r="F567" t="s">
        <v>41</v>
      </c>
      <c r="G567" s="7" t="s">
        <v>231</v>
      </c>
      <c r="H567" s="4" t="s">
        <v>32</v>
      </c>
      <c r="I567" s="4">
        <v>11</v>
      </c>
      <c r="J567" s="5">
        <v>0</v>
      </c>
      <c r="K567" s="5">
        <v>0</v>
      </c>
      <c r="L567" s="5">
        <v>8208</v>
      </c>
      <c r="M567" s="5">
        <v>252000</v>
      </c>
      <c r="N567" s="5">
        <v>67950</v>
      </c>
      <c r="O567" s="5">
        <v>0</v>
      </c>
      <c r="P567" s="5">
        <v>0</v>
      </c>
      <c r="Q567" s="5">
        <v>0</v>
      </c>
      <c r="R567" s="5">
        <v>0</v>
      </c>
      <c r="S567" s="5">
        <v>57875</v>
      </c>
      <c r="T567" s="5">
        <v>0</v>
      </c>
      <c r="U567" s="5">
        <v>0</v>
      </c>
      <c r="V567" s="5"/>
      <c r="W567" s="5">
        <v>386033</v>
      </c>
      <c r="X567" s="5">
        <f>SUM(Tabla5[[#This Row],[ENE]:[DIC]])</f>
        <v>386033</v>
      </c>
      <c r="Y567" s="5">
        <f>Tabla5[[#This Row],[TOTAL]]-Tabla5[[#This Row],[comprobación]]</f>
        <v>0</v>
      </c>
    </row>
    <row r="568" spans="1:25">
      <c r="A568" s="4">
        <v>560</v>
      </c>
      <c r="B568" t="s">
        <v>230</v>
      </c>
      <c r="C568" s="4">
        <v>26103</v>
      </c>
      <c r="D568" s="4">
        <v>26</v>
      </c>
      <c r="E568" s="4">
        <v>103</v>
      </c>
      <c r="F568" t="s">
        <v>133</v>
      </c>
      <c r="G568" s="7" t="s">
        <v>231</v>
      </c>
      <c r="H568" s="4" t="s">
        <v>32</v>
      </c>
      <c r="I568" s="4">
        <v>11</v>
      </c>
      <c r="J568" s="5">
        <v>0</v>
      </c>
      <c r="K568" s="5">
        <v>1509</v>
      </c>
      <c r="L568" s="5">
        <v>9088</v>
      </c>
      <c r="M568" s="5">
        <v>12791</v>
      </c>
      <c r="N568" s="5">
        <v>9603</v>
      </c>
      <c r="O568" s="5">
        <v>0</v>
      </c>
      <c r="P568" s="5">
        <v>9389</v>
      </c>
      <c r="Q568" s="5">
        <v>12594</v>
      </c>
      <c r="R568" s="5">
        <v>7353</v>
      </c>
      <c r="S568" s="5">
        <v>16651</v>
      </c>
      <c r="T568" s="5">
        <v>3039</v>
      </c>
      <c r="U568" s="5">
        <v>3040</v>
      </c>
      <c r="V568" s="5"/>
      <c r="W568" s="5">
        <v>85057</v>
      </c>
      <c r="X568" s="5">
        <f>SUM(Tabla5[[#This Row],[ENE]:[DIC]])</f>
        <v>85057</v>
      </c>
      <c r="Y568" s="5">
        <f>Tabla5[[#This Row],[TOTAL]]-Tabla5[[#This Row],[comprobación]]</f>
        <v>0</v>
      </c>
    </row>
    <row r="569" spans="1:25">
      <c r="A569" s="4">
        <v>561</v>
      </c>
      <c r="B569" t="s">
        <v>230</v>
      </c>
      <c r="C569" s="4">
        <v>29401</v>
      </c>
      <c r="D569" s="4">
        <v>29</v>
      </c>
      <c r="E569" s="4">
        <v>401</v>
      </c>
      <c r="F569" t="s">
        <v>55</v>
      </c>
      <c r="G569" s="7" t="s">
        <v>231</v>
      </c>
      <c r="H569" s="4" t="s">
        <v>32</v>
      </c>
      <c r="I569" s="4">
        <v>11</v>
      </c>
      <c r="J569" s="5">
        <v>0</v>
      </c>
      <c r="K569" s="5">
        <v>0</v>
      </c>
      <c r="L569" s="5">
        <v>0</v>
      </c>
      <c r="M569" s="5">
        <v>0</v>
      </c>
      <c r="N569" s="5">
        <v>2031</v>
      </c>
      <c r="O569" s="5">
        <v>2427</v>
      </c>
      <c r="P569" s="5">
        <v>0</v>
      </c>
      <c r="Q569" s="5">
        <v>2285</v>
      </c>
      <c r="R569" s="5">
        <v>0</v>
      </c>
      <c r="S569" s="5">
        <v>0</v>
      </c>
      <c r="T569" s="5">
        <v>0</v>
      </c>
      <c r="U569" s="5">
        <v>0</v>
      </c>
      <c r="V569" s="5"/>
      <c r="W569" s="5">
        <v>6743</v>
      </c>
      <c r="X569" s="5">
        <f>SUM(Tabla5[[#This Row],[ENE]:[DIC]])</f>
        <v>6743</v>
      </c>
      <c r="Y569" s="5">
        <f>Tabla5[[#This Row],[TOTAL]]-Tabla5[[#This Row],[comprobación]]</f>
        <v>0</v>
      </c>
    </row>
    <row r="570" spans="1:25">
      <c r="A570" s="4">
        <v>562</v>
      </c>
      <c r="B570" t="s">
        <v>230</v>
      </c>
      <c r="C570" s="4">
        <v>29601</v>
      </c>
      <c r="D570" s="4">
        <v>29</v>
      </c>
      <c r="E570" s="4">
        <v>601</v>
      </c>
      <c r="F570" t="s">
        <v>88</v>
      </c>
      <c r="G570" s="7" t="s">
        <v>231</v>
      </c>
      <c r="H570" s="4" t="s">
        <v>32</v>
      </c>
      <c r="I570" s="4">
        <v>11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597</v>
      </c>
      <c r="P570" s="5">
        <v>0</v>
      </c>
      <c r="Q570" s="5">
        <v>0</v>
      </c>
      <c r="R570" s="5">
        <v>0</v>
      </c>
      <c r="S570" s="5">
        <v>12545</v>
      </c>
      <c r="T570" s="5">
        <v>0</v>
      </c>
      <c r="U570" s="5">
        <v>0</v>
      </c>
      <c r="V570" s="5"/>
      <c r="W570" s="5">
        <v>13142</v>
      </c>
      <c r="X570" s="5">
        <f>SUM(Tabla5[[#This Row],[ENE]:[DIC]])</f>
        <v>13142</v>
      </c>
      <c r="Y570" s="5">
        <f>Tabla5[[#This Row],[TOTAL]]-Tabla5[[#This Row],[comprobación]]</f>
        <v>0</v>
      </c>
    </row>
    <row r="571" spans="1:25">
      <c r="A571" s="4">
        <v>563</v>
      </c>
      <c r="B571" t="s">
        <v>230</v>
      </c>
      <c r="C571" s="4">
        <v>29901</v>
      </c>
      <c r="D571" s="4">
        <v>29</v>
      </c>
      <c r="E571" s="4">
        <v>901</v>
      </c>
      <c r="F571" t="s">
        <v>42</v>
      </c>
      <c r="G571" s="7" t="s">
        <v>231</v>
      </c>
      <c r="H571" s="4" t="s">
        <v>32</v>
      </c>
      <c r="I571" s="4">
        <v>11</v>
      </c>
      <c r="J571" s="5">
        <v>0</v>
      </c>
      <c r="K571" s="5">
        <v>1376</v>
      </c>
      <c r="L571" s="5">
        <v>1787</v>
      </c>
      <c r="M571" s="5">
        <v>564</v>
      </c>
      <c r="N571" s="5">
        <v>4447</v>
      </c>
      <c r="O571" s="5">
        <v>0</v>
      </c>
      <c r="P571" s="5">
        <v>1613</v>
      </c>
      <c r="Q571" s="5">
        <v>20755</v>
      </c>
      <c r="R571" s="5">
        <v>-2954</v>
      </c>
      <c r="S571" s="5">
        <v>1565</v>
      </c>
      <c r="T571" s="5">
        <v>356</v>
      </c>
      <c r="U571" s="5">
        <v>357</v>
      </c>
      <c r="V571" s="5"/>
      <c r="W571" s="5">
        <v>29866</v>
      </c>
      <c r="X571" s="5">
        <f>SUM(Tabla5[[#This Row],[ENE]:[DIC]])</f>
        <v>29866</v>
      </c>
      <c r="Y571" s="5">
        <f>Tabla5[[#This Row],[TOTAL]]-Tabla5[[#This Row],[comprobación]]</f>
        <v>0</v>
      </c>
    </row>
    <row r="572" spans="1:25">
      <c r="A572" s="4">
        <v>564</v>
      </c>
      <c r="B572" t="s">
        <v>230</v>
      </c>
      <c r="C572" s="4">
        <v>29902</v>
      </c>
      <c r="D572" s="4">
        <v>29</v>
      </c>
      <c r="E572" s="4">
        <v>902</v>
      </c>
      <c r="F572" t="s">
        <v>232</v>
      </c>
      <c r="G572" s="7" t="s">
        <v>231</v>
      </c>
      <c r="H572" s="4" t="s">
        <v>32</v>
      </c>
      <c r="I572" s="4">
        <v>11</v>
      </c>
      <c r="J572" s="5">
        <v>0</v>
      </c>
      <c r="K572" s="5">
        <v>0</v>
      </c>
      <c r="L572" s="5">
        <v>0</v>
      </c>
      <c r="M572" s="5">
        <v>0</v>
      </c>
      <c r="N572" s="5">
        <v>1332</v>
      </c>
      <c r="O572" s="5">
        <v>5400</v>
      </c>
      <c r="P572" s="5">
        <v>0</v>
      </c>
      <c r="Q572" s="5">
        <v>0</v>
      </c>
      <c r="R572" s="5">
        <v>4007</v>
      </c>
      <c r="S572" s="5">
        <v>9982</v>
      </c>
      <c r="T572" s="5">
        <v>0</v>
      </c>
      <c r="U572" s="5">
        <v>0</v>
      </c>
      <c r="V572" s="5"/>
      <c r="W572" s="5">
        <v>20721</v>
      </c>
      <c r="X572" s="5">
        <f>SUM(Tabla5[[#This Row],[ENE]:[DIC]])</f>
        <v>20721</v>
      </c>
      <c r="Y572" s="5">
        <f>Tabla5[[#This Row],[TOTAL]]-Tabla5[[#This Row],[comprobación]]</f>
        <v>0</v>
      </c>
    </row>
    <row r="573" spans="1:25">
      <c r="A573" s="4">
        <v>565</v>
      </c>
      <c r="B573" t="s">
        <v>230</v>
      </c>
      <c r="C573" s="4">
        <v>31101</v>
      </c>
      <c r="D573" s="4">
        <v>31</v>
      </c>
      <c r="E573" s="4">
        <v>101</v>
      </c>
      <c r="F573" t="s">
        <v>56</v>
      </c>
      <c r="G573" s="7" t="s">
        <v>231</v>
      </c>
      <c r="H573" s="4" t="s">
        <v>32</v>
      </c>
      <c r="I573" s="4">
        <v>11</v>
      </c>
      <c r="J573" s="5">
        <v>0</v>
      </c>
      <c r="K573" s="5">
        <v>0</v>
      </c>
      <c r="L573" s="5">
        <v>36681</v>
      </c>
      <c r="M573" s="5">
        <v>5841</v>
      </c>
      <c r="N573" s="5">
        <v>432</v>
      </c>
      <c r="O573" s="5">
        <v>0</v>
      </c>
      <c r="P573" s="5">
        <v>0</v>
      </c>
      <c r="Q573" s="5">
        <v>0</v>
      </c>
      <c r="R573" s="5">
        <v>6550</v>
      </c>
      <c r="S573" s="5">
        <v>0</v>
      </c>
      <c r="T573" s="5">
        <v>0</v>
      </c>
      <c r="U573" s="5">
        <v>0</v>
      </c>
      <c r="V573" s="5"/>
      <c r="W573" s="5">
        <v>49504</v>
      </c>
      <c r="X573" s="5">
        <f>SUM(Tabla5[[#This Row],[ENE]:[DIC]])</f>
        <v>49504</v>
      </c>
      <c r="Y573" s="5">
        <f>Tabla5[[#This Row],[TOTAL]]-Tabla5[[#This Row],[comprobación]]</f>
        <v>0</v>
      </c>
    </row>
    <row r="574" spans="1:25">
      <c r="A574" s="4">
        <v>566</v>
      </c>
      <c r="B574" t="s">
        <v>230</v>
      </c>
      <c r="C574" s="4">
        <v>33401</v>
      </c>
      <c r="D574" s="4">
        <v>33</v>
      </c>
      <c r="E574" s="4">
        <v>401</v>
      </c>
      <c r="F574" t="s">
        <v>198</v>
      </c>
      <c r="G574" s="7" t="s">
        <v>231</v>
      </c>
      <c r="H574" s="4" t="s">
        <v>32</v>
      </c>
      <c r="I574" s="4">
        <v>11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/>
      <c r="W574" s="5">
        <v>0</v>
      </c>
      <c r="X574" s="5">
        <f>SUM(Tabla5[[#This Row],[ENE]:[DIC]])</f>
        <v>0</v>
      </c>
      <c r="Y574" s="5">
        <f>Tabla5[[#This Row],[TOTAL]]-Tabla5[[#This Row],[comprobación]]</f>
        <v>0</v>
      </c>
    </row>
    <row r="575" spans="1:25">
      <c r="A575" s="4">
        <v>567</v>
      </c>
      <c r="B575" t="s">
        <v>230</v>
      </c>
      <c r="C575" s="4">
        <v>33901</v>
      </c>
      <c r="D575" s="4">
        <v>33</v>
      </c>
      <c r="E575" s="4">
        <v>901</v>
      </c>
      <c r="F575" t="s">
        <v>233</v>
      </c>
      <c r="G575" s="7" t="s">
        <v>231</v>
      </c>
      <c r="H575" s="4" t="s">
        <v>32</v>
      </c>
      <c r="I575" s="4">
        <v>11</v>
      </c>
      <c r="J575" s="5">
        <v>0</v>
      </c>
      <c r="K575" s="5">
        <v>878</v>
      </c>
      <c r="L575" s="5">
        <v>2634</v>
      </c>
      <c r="M575" s="5">
        <v>2634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837</v>
      </c>
      <c r="T575" s="5">
        <v>0</v>
      </c>
      <c r="U575" s="5">
        <v>0</v>
      </c>
      <c r="V575" s="5"/>
      <c r="W575" s="5">
        <v>6983</v>
      </c>
      <c r="X575" s="5">
        <f>SUM(Tabla5[[#This Row],[ENE]:[DIC]])</f>
        <v>6983</v>
      </c>
      <c r="Y575" s="5">
        <f>Tabla5[[#This Row],[TOTAL]]-Tabla5[[#This Row],[comprobación]]</f>
        <v>0</v>
      </c>
    </row>
    <row r="576" spans="1:25">
      <c r="A576" s="4">
        <v>568</v>
      </c>
      <c r="B576" t="s">
        <v>230</v>
      </c>
      <c r="C576" s="4">
        <v>35102</v>
      </c>
      <c r="D576" s="4">
        <v>35</v>
      </c>
      <c r="E576" s="4">
        <v>102</v>
      </c>
      <c r="F576" t="s">
        <v>62</v>
      </c>
      <c r="G576" s="7" t="s">
        <v>231</v>
      </c>
      <c r="H576" s="4" t="s">
        <v>32</v>
      </c>
      <c r="I576" s="4">
        <v>11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11613</v>
      </c>
      <c r="R576" s="5">
        <v>693</v>
      </c>
      <c r="S576" s="5">
        <v>0</v>
      </c>
      <c r="T576" s="5">
        <v>0</v>
      </c>
      <c r="U576" s="5">
        <v>0</v>
      </c>
      <c r="V576" s="5"/>
      <c r="W576" s="5">
        <v>12306</v>
      </c>
      <c r="X576" s="5">
        <f>SUM(Tabla5[[#This Row],[ENE]:[DIC]])</f>
        <v>12306</v>
      </c>
      <c r="Y576" s="5">
        <f>Tabla5[[#This Row],[TOTAL]]-Tabla5[[#This Row],[comprobación]]</f>
        <v>0</v>
      </c>
    </row>
    <row r="577" spans="1:25">
      <c r="A577" s="4">
        <v>569</v>
      </c>
      <c r="B577" t="s">
        <v>230</v>
      </c>
      <c r="C577" s="4">
        <v>35501</v>
      </c>
      <c r="D577" s="4">
        <v>35</v>
      </c>
      <c r="E577" s="4">
        <v>501</v>
      </c>
      <c r="F577" t="s">
        <v>63</v>
      </c>
      <c r="G577" s="7" t="s">
        <v>231</v>
      </c>
      <c r="H577" s="4" t="s">
        <v>32</v>
      </c>
      <c r="I577" s="4">
        <v>11</v>
      </c>
      <c r="J577" s="5">
        <v>0</v>
      </c>
      <c r="K577" s="5">
        <v>0</v>
      </c>
      <c r="L577" s="5">
        <v>1334</v>
      </c>
      <c r="M577" s="5">
        <v>6186</v>
      </c>
      <c r="N577" s="5">
        <v>39102</v>
      </c>
      <c r="O577" s="5">
        <v>32224</v>
      </c>
      <c r="P577" s="5">
        <v>4491</v>
      </c>
      <c r="Q577" s="5">
        <v>18743</v>
      </c>
      <c r="R577" s="5">
        <v>2093</v>
      </c>
      <c r="S577" s="5">
        <v>11196</v>
      </c>
      <c r="T577" s="5">
        <v>0</v>
      </c>
      <c r="U577" s="5">
        <v>0</v>
      </c>
      <c r="V577" s="5"/>
      <c r="W577" s="5">
        <v>115369</v>
      </c>
      <c r="X577" s="5">
        <f>SUM(Tabla5[[#This Row],[ENE]:[DIC]])</f>
        <v>115369</v>
      </c>
      <c r="Y577" s="5">
        <f>Tabla5[[#This Row],[TOTAL]]-Tabla5[[#This Row],[comprobación]]</f>
        <v>0</v>
      </c>
    </row>
    <row r="578" spans="1:25">
      <c r="A578" s="4">
        <v>570</v>
      </c>
      <c r="B578" t="s">
        <v>230</v>
      </c>
      <c r="C578" s="4">
        <v>35702</v>
      </c>
      <c r="D578" s="4">
        <v>35</v>
      </c>
      <c r="E578" s="4">
        <v>702</v>
      </c>
      <c r="F578" t="s">
        <v>143</v>
      </c>
      <c r="G578" s="7" t="s">
        <v>231</v>
      </c>
      <c r="H578" s="4" t="s">
        <v>32</v>
      </c>
      <c r="I578" s="4">
        <v>11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/>
      <c r="W578" s="5">
        <v>0</v>
      </c>
      <c r="X578" s="5">
        <f>SUM(Tabla5[[#This Row],[ENE]:[DIC]])</f>
        <v>0</v>
      </c>
      <c r="Y578" s="5">
        <f>Tabla5[[#This Row],[TOTAL]]-Tabla5[[#This Row],[comprobación]]</f>
        <v>0</v>
      </c>
    </row>
    <row r="579" spans="1:25">
      <c r="A579" s="4">
        <v>571</v>
      </c>
      <c r="B579" t="s">
        <v>230</v>
      </c>
      <c r="C579" s="4">
        <v>35704</v>
      </c>
      <c r="D579" s="4">
        <v>35</v>
      </c>
      <c r="E579" s="4">
        <v>704</v>
      </c>
      <c r="F579" t="s">
        <v>234</v>
      </c>
      <c r="G579" s="7" t="s">
        <v>231</v>
      </c>
      <c r="H579" s="4" t="s">
        <v>32</v>
      </c>
      <c r="I579" s="4">
        <v>11</v>
      </c>
      <c r="J579" s="5">
        <v>0</v>
      </c>
      <c r="K579" s="5">
        <v>0</v>
      </c>
      <c r="L579" s="5">
        <v>0</v>
      </c>
      <c r="M579" s="5">
        <v>0</v>
      </c>
      <c r="N579" s="5">
        <v>495</v>
      </c>
      <c r="O579" s="5">
        <v>0</v>
      </c>
      <c r="P579" s="5">
        <v>0</v>
      </c>
      <c r="Q579" s="5">
        <v>0</v>
      </c>
      <c r="R579" s="5">
        <v>6093</v>
      </c>
      <c r="S579" s="5">
        <v>4823</v>
      </c>
      <c r="T579" s="5">
        <v>0</v>
      </c>
      <c r="U579" s="5">
        <v>0</v>
      </c>
      <c r="V579" s="5"/>
      <c r="W579" s="5">
        <v>11411</v>
      </c>
      <c r="X579" s="5">
        <f>SUM(Tabla5[[#This Row],[ENE]:[DIC]])</f>
        <v>11411</v>
      </c>
      <c r="Y579" s="5">
        <f>Tabla5[[#This Row],[TOTAL]]-Tabla5[[#This Row],[comprobación]]</f>
        <v>0</v>
      </c>
    </row>
    <row r="580" spans="1:25">
      <c r="A580" s="4">
        <v>572</v>
      </c>
      <c r="B580" t="s">
        <v>230</v>
      </c>
      <c r="C580" s="4">
        <v>37501</v>
      </c>
      <c r="D580" s="4">
        <v>37</v>
      </c>
      <c r="E580" s="4">
        <v>501</v>
      </c>
      <c r="F580" t="s">
        <v>77</v>
      </c>
      <c r="G580" s="7" t="s">
        <v>231</v>
      </c>
      <c r="H580" s="4" t="s">
        <v>32</v>
      </c>
      <c r="I580" s="4">
        <v>11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2103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/>
      <c r="W580" s="5">
        <v>2103</v>
      </c>
      <c r="X580" s="5">
        <f>SUM(Tabla5[[#This Row],[ENE]:[DIC]])</f>
        <v>2103</v>
      </c>
      <c r="Y580" s="5">
        <f>Tabla5[[#This Row],[TOTAL]]-Tabla5[[#This Row],[comprobación]]</f>
        <v>0</v>
      </c>
    </row>
    <row r="581" spans="1:25">
      <c r="A581" s="4">
        <v>573</v>
      </c>
      <c r="B581" t="s">
        <v>230</v>
      </c>
      <c r="C581" s="4">
        <v>38101</v>
      </c>
      <c r="D581" s="4">
        <v>38</v>
      </c>
      <c r="E581" s="4">
        <v>101</v>
      </c>
      <c r="F581" t="s">
        <v>43</v>
      </c>
      <c r="G581" s="7" t="s">
        <v>231</v>
      </c>
      <c r="H581" s="4" t="s">
        <v>32</v>
      </c>
      <c r="I581" s="4">
        <v>11</v>
      </c>
      <c r="J581" s="5">
        <v>0</v>
      </c>
      <c r="K581" s="5">
        <v>0</v>
      </c>
      <c r="L581" s="5">
        <v>0</v>
      </c>
      <c r="M581" s="5">
        <v>8904</v>
      </c>
      <c r="N581" s="5">
        <v>0</v>
      </c>
      <c r="O581" s="5">
        <v>0</v>
      </c>
      <c r="P581" s="5">
        <v>0</v>
      </c>
      <c r="Q581" s="5">
        <v>0</v>
      </c>
      <c r="R581" s="5">
        <v>701</v>
      </c>
      <c r="S581" s="5">
        <v>0</v>
      </c>
      <c r="T581" s="5">
        <v>0</v>
      </c>
      <c r="U581" s="5">
        <v>0</v>
      </c>
      <c r="V581" s="5"/>
      <c r="W581" s="5">
        <v>9605</v>
      </c>
      <c r="X581" s="5">
        <f>SUM(Tabla5[[#This Row],[ENE]:[DIC]])</f>
        <v>9605</v>
      </c>
      <c r="Y581" s="5">
        <f>Tabla5[[#This Row],[TOTAL]]-Tabla5[[#This Row],[comprobación]]</f>
        <v>0</v>
      </c>
    </row>
    <row r="582" spans="1:25">
      <c r="A582" s="4">
        <v>574</v>
      </c>
      <c r="B582" t="s">
        <v>230</v>
      </c>
      <c r="C582" s="4">
        <v>39201</v>
      </c>
      <c r="D582" s="4">
        <v>39</v>
      </c>
      <c r="E582" s="4">
        <v>201</v>
      </c>
      <c r="F582" t="s">
        <v>149</v>
      </c>
      <c r="G582" s="7" t="s">
        <v>231</v>
      </c>
      <c r="H582" s="4" t="s">
        <v>32</v>
      </c>
      <c r="I582" s="4">
        <v>11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14631</v>
      </c>
      <c r="T582" s="5">
        <v>0</v>
      </c>
      <c r="U582" s="5">
        <v>0</v>
      </c>
      <c r="V582" s="5"/>
      <c r="W582" s="5">
        <v>14631</v>
      </c>
      <c r="X582" s="5">
        <f>SUM(Tabla5[[#This Row],[ENE]:[DIC]])</f>
        <v>14631</v>
      </c>
      <c r="Y582" s="5">
        <f>Tabla5[[#This Row],[TOTAL]]-Tabla5[[#This Row],[comprobación]]</f>
        <v>0</v>
      </c>
    </row>
    <row r="583" spans="1:25">
      <c r="A583" s="4">
        <v>575</v>
      </c>
      <c r="B583" t="s">
        <v>230</v>
      </c>
      <c r="C583" s="4">
        <v>39601</v>
      </c>
      <c r="D583" s="4">
        <v>39</v>
      </c>
      <c r="E583" s="4">
        <v>601</v>
      </c>
      <c r="F583" t="s">
        <v>213</v>
      </c>
      <c r="G583" s="7" t="s">
        <v>231</v>
      </c>
      <c r="H583" s="4" t="s">
        <v>32</v>
      </c>
      <c r="I583" s="4">
        <v>11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12797</v>
      </c>
      <c r="T583" s="5">
        <v>0</v>
      </c>
      <c r="U583" s="5">
        <v>0</v>
      </c>
      <c r="V583" s="5"/>
      <c r="W583" s="5">
        <v>12797</v>
      </c>
      <c r="X583" s="5">
        <f>SUM(Tabla5[[#This Row],[ENE]:[DIC]])</f>
        <v>12797</v>
      </c>
      <c r="Y583" s="5">
        <f>Tabla5[[#This Row],[TOTAL]]-Tabla5[[#This Row],[comprobación]]</f>
        <v>0</v>
      </c>
    </row>
    <row r="584" spans="1:25">
      <c r="A584" s="4">
        <v>576</v>
      </c>
      <c r="B584" t="s">
        <v>230</v>
      </c>
      <c r="C584" s="4">
        <v>44116</v>
      </c>
      <c r="D584" s="4">
        <v>44</v>
      </c>
      <c r="E584" s="4">
        <v>116</v>
      </c>
      <c r="F584" t="s">
        <v>103</v>
      </c>
      <c r="G584" s="4" t="s">
        <v>231</v>
      </c>
      <c r="H584" s="4" t="s">
        <v>32</v>
      </c>
      <c r="I584" s="4">
        <v>11</v>
      </c>
      <c r="J584" s="5">
        <v>978</v>
      </c>
      <c r="K584" s="5">
        <v>0</v>
      </c>
      <c r="L584" s="5">
        <v>927</v>
      </c>
      <c r="M584" s="5">
        <v>978</v>
      </c>
      <c r="N584" s="5">
        <v>0</v>
      </c>
      <c r="O584" s="5">
        <v>1133</v>
      </c>
      <c r="P584" s="5">
        <v>0</v>
      </c>
      <c r="Q584" s="5">
        <v>1185</v>
      </c>
      <c r="R584" s="5">
        <v>0</v>
      </c>
      <c r="S584" s="5">
        <v>0</v>
      </c>
      <c r="T584" s="5">
        <v>0</v>
      </c>
      <c r="U584" s="5">
        <v>0</v>
      </c>
      <c r="V584" s="5"/>
      <c r="W584" s="5">
        <v>5201</v>
      </c>
      <c r="X584" s="5">
        <f>SUM(Tabla5[[#This Row],[ENE]:[DIC]])</f>
        <v>5201</v>
      </c>
      <c r="Y584" s="5">
        <f>Tabla5[[#This Row],[TOTAL]]-Tabla5[[#This Row],[comprobación]]</f>
        <v>0</v>
      </c>
    </row>
    <row r="585" spans="1:25">
      <c r="A585" s="4">
        <v>577</v>
      </c>
      <c r="B585" t="s">
        <v>230</v>
      </c>
      <c r="C585" s="4">
        <v>44307</v>
      </c>
      <c r="D585" s="4">
        <v>44</v>
      </c>
      <c r="E585" s="4">
        <v>307</v>
      </c>
      <c r="F585" t="s">
        <v>184</v>
      </c>
      <c r="G585" s="4" t="s">
        <v>231</v>
      </c>
      <c r="H585" s="4" t="s">
        <v>32</v>
      </c>
      <c r="I585" s="4">
        <v>11</v>
      </c>
      <c r="J585" s="5">
        <v>52530</v>
      </c>
      <c r="K585" s="5">
        <v>52530</v>
      </c>
      <c r="L585" s="5">
        <v>52530</v>
      </c>
      <c r="M585" s="5">
        <v>52530</v>
      </c>
      <c r="N585" s="5">
        <v>53560</v>
      </c>
      <c r="O585" s="5">
        <v>54590</v>
      </c>
      <c r="P585" s="5">
        <v>54590</v>
      </c>
      <c r="Q585" s="5">
        <v>54590</v>
      </c>
      <c r="R585" s="5">
        <v>54590</v>
      </c>
      <c r="S585" s="5">
        <v>54590</v>
      </c>
      <c r="T585" s="5">
        <v>55466</v>
      </c>
      <c r="U585" s="5">
        <v>55465</v>
      </c>
      <c r="V585" s="5"/>
      <c r="W585" s="5">
        <v>647561</v>
      </c>
      <c r="X585" s="5">
        <f>SUM(Tabla5[[#This Row],[ENE]:[DIC]])</f>
        <v>647561</v>
      </c>
      <c r="Y585" s="5">
        <f>Tabla5[[#This Row],[TOTAL]]-Tabla5[[#This Row],[comprobación]]</f>
        <v>0</v>
      </c>
    </row>
    <row r="586" spans="1:25">
      <c r="A586" s="4">
        <v>578</v>
      </c>
      <c r="B586" t="s">
        <v>235</v>
      </c>
      <c r="C586" s="4">
        <v>11301</v>
      </c>
      <c r="D586" s="4">
        <v>11</v>
      </c>
      <c r="E586" s="4">
        <v>301</v>
      </c>
      <c r="F586" t="s">
        <v>36</v>
      </c>
      <c r="G586" s="4" t="s">
        <v>236</v>
      </c>
      <c r="H586" s="4" t="s">
        <v>32</v>
      </c>
      <c r="I586" s="4">
        <v>11</v>
      </c>
      <c r="J586" s="5">
        <v>280219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72890</v>
      </c>
      <c r="U586" s="5">
        <v>72891</v>
      </c>
      <c r="V586" s="5"/>
      <c r="W586" s="5">
        <v>426000</v>
      </c>
      <c r="X586" s="5">
        <f>SUM(Tabla5[[#This Row],[ENE]:[DIC]])</f>
        <v>426000</v>
      </c>
      <c r="Y586" s="5">
        <f>Tabla5[[#This Row],[TOTAL]]-Tabla5[[#This Row],[comprobación]]</f>
        <v>0</v>
      </c>
    </row>
    <row r="587" spans="1:25">
      <c r="A587" s="4">
        <v>579</v>
      </c>
      <c r="B587" t="s">
        <v>235</v>
      </c>
      <c r="C587" s="4">
        <v>12201</v>
      </c>
      <c r="D587" s="4">
        <v>12</v>
      </c>
      <c r="E587" s="4">
        <v>201</v>
      </c>
      <c r="F587" t="s">
        <v>47</v>
      </c>
      <c r="G587" s="4" t="s">
        <v>236</v>
      </c>
      <c r="H587" s="4" t="s">
        <v>32</v>
      </c>
      <c r="I587" s="4">
        <v>11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17935</v>
      </c>
      <c r="Q587" s="5">
        <v>60663</v>
      </c>
      <c r="R587" s="5">
        <v>34288</v>
      </c>
      <c r="S587" s="5">
        <v>34288</v>
      </c>
      <c r="T587" s="5">
        <v>93631</v>
      </c>
      <c r="U587" s="5">
        <v>93630</v>
      </c>
      <c r="V587" s="5"/>
      <c r="W587" s="5">
        <v>334435</v>
      </c>
      <c r="X587" s="5">
        <f>SUM(Tabla5[[#This Row],[ENE]:[DIC]])</f>
        <v>334435</v>
      </c>
      <c r="Y587" s="5">
        <f>Tabla5[[#This Row],[TOTAL]]-Tabla5[[#This Row],[comprobación]]</f>
        <v>0</v>
      </c>
    </row>
    <row r="588" spans="1:25">
      <c r="A588" s="4">
        <v>580</v>
      </c>
      <c r="B588" t="s">
        <v>235</v>
      </c>
      <c r="C588" s="4">
        <v>13201</v>
      </c>
      <c r="D588" s="4">
        <v>13</v>
      </c>
      <c r="E588" s="4">
        <v>201</v>
      </c>
      <c r="F588" t="s">
        <v>33</v>
      </c>
      <c r="G588" s="4" t="s">
        <v>236</v>
      </c>
      <c r="H588" s="4" t="s">
        <v>32</v>
      </c>
      <c r="I588" s="4">
        <v>11</v>
      </c>
      <c r="J588" s="5">
        <v>0</v>
      </c>
      <c r="K588" s="5">
        <v>0</v>
      </c>
      <c r="L588" s="5">
        <v>38335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38334</v>
      </c>
      <c r="V588" s="5"/>
      <c r="W588" s="5">
        <v>76669</v>
      </c>
      <c r="X588" s="5">
        <f>SUM(Tabla5[[#This Row],[ENE]:[DIC]])</f>
        <v>76669</v>
      </c>
      <c r="Y588" s="5">
        <f>Tabla5[[#This Row],[TOTAL]]-Tabla5[[#This Row],[comprobación]]</f>
        <v>0</v>
      </c>
    </row>
    <row r="589" spans="1:25">
      <c r="A589" s="4">
        <v>581</v>
      </c>
      <c r="B589" t="s">
        <v>235</v>
      </c>
      <c r="C589" s="4">
        <v>13203</v>
      </c>
      <c r="D589" s="4">
        <v>13</v>
      </c>
      <c r="E589" s="4">
        <v>203</v>
      </c>
      <c r="F589" t="s">
        <v>34</v>
      </c>
      <c r="G589" s="4" t="s">
        <v>236</v>
      </c>
      <c r="H589" s="4" t="s">
        <v>32</v>
      </c>
      <c r="I589" s="4">
        <v>11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141374</v>
      </c>
      <c r="V589" s="5"/>
      <c r="W589" s="5">
        <v>141374</v>
      </c>
      <c r="X589" s="5">
        <f>SUM(Tabla5[[#This Row],[ENE]:[DIC]])</f>
        <v>141374</v>
      </c>
      <c r="Y589" s="5">
        <f>Tabla5[[#This Row],[TOTAL]]-Tabla5[[#This Row],[comprobación]]</f>
        <v>0</v>
      </c>
    </row>
    <row r="590" spans="1:25">
      <c r="A590" s="4">
        <v>582</v>
      </c>
      <c r="B590" t="s">
        <v>235</v>
      </c>
      <c r="C590" s="4">
        <v>13401</v>
      </c>
      <c r="D590" s="4">
        <v>13</v>
      </c>
      <c r="E590" s="4">
        <v>401</v>
      </c>
      <c r="F590" t="s">
        <v>48</v>
      </c>
      <c r="G590" s="4" t="s">
        <v>236</v>
      </c>
      <c r="H590" s="4" t="s">
        <v>32</v>
      </c>
      <c r="I590" s="4">
        <v>11</v>
      </c>
      <c r="J590" s="5">
        <v>4220</v>
      </c>
      <c r="K590" s="5">
        <v>0</v>
      </c>
      <c r="L590" s="5">
        <v>2110</v>
      </c>
      <c r="M590" s="5">
        <v>6330</v>
      </c>
      <c r="N590" s="5">
        <v>2110</v>
      </c>
      <c r="O590" s="5">
        <v>2110</v>
      </c>
      <c r="P590" s="5">
        <v>8440</v>
      </c>
      <c r="Q590" s="5">
        <v>8440</v>
      </c>
      <c r="R590" s="5">
        <v>0</v>
      </c>
      <c r="S590" s="5">
        <v>0</v>
      </c>
      <c r="T590" s="5">
        <v>0</v>
      </c>
      <c r="U590" s="5">
        <v>0</v>
      </c>
      <c r="V590" s="5"/>
      <c r="W590" s="5">
        <v>33760</v>
      </c>
      <c r="X590" s="5">
        <f>SUM(Tabla5[[#This Row],[ENE]:[DIC]])</f>
        <v>33760</v>
      </c>
      <c r="Y590" s="5">
        <f>Tabla5[[#This Row],[TOTAL]]-Tabla5[[#This Row],[comprobación]]</f>
        <v>0</v>
      </c>
    </row>
    <row r="591" spans="1:25">
      <c r="A591" s="4">
        <v>583</v>
      </c>
      <c r="B591" t="s">
        <v>235</v>
      </c>
      <c r="C591" s="4">
        <v>15202</v>
      </c>
      <c r="D591" s="4">
        <v>15</v>
      </c>
      <c r="E591" s="4">
        <v>202</v>
      </c>
      <c r="F591" t="s">
        <v>91</v>
      </c>
      <c r="G591" s="4" t="s">
        <v>236</v>
      </c>
      <c r="H591" s="4" t="s">
        <v>32</v>
      </c>
      <c r="I591" s="4">
        <v>11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25000</v>
      </c>
      <c r="S591" s="5">
        <v>0</v>
      </c>
      <c r="T591" s="5">
        <v>0</v>
      </c>
      <c r="U591" s="5">
        <v>0</v>
      </c>
      <c r="V591" s="5"/>
      <c r="W591" s="5">
        <v>25000</v>
      </c>
      <c r="X591" s="5">
        <f>SUM(Tabla5[[#This Row],[ENE]:[DIC]])</f>
        <v>25000</v>
      </c>
      <c r="Y591" s="5">
        <f>Tabla5[[#This Row],[TOTAL]]-Tabla5[[#This Row],[comprobación]]</f>
        <v>0</v>
      </c>
    </row>
    <row r="592" spans="1:25">
      <c r="A592" s="4">
        <v>584</v>
      </c>
      <c r="B592" t="s">
        <v>235</v>
      </c>
      <c r="C592" s="4">
        <v>15404</v>
      </c>
      <c r="D592" s="4">
        <v>15</v>
      </c>
      <c r="E592" s="4">
        <v>404</v>
      </c>
      <c r="F592" t="s">
        <v>49</v>
      </c>
      <c r="G592" s="4" t="s">
        <v>236</v>
      </c>
      <c r="H592" s="4" t="s">
        <v>32</v>
      </c>
      <c r="I592" s="4">
        <v>11</v>
      </c>
      <c r="J592" s="5">
        <v>518</v>
      </c>
      <c r="K592" s="5">
        <v>0</v>
      </c>
      <c r="L592" s="5">
        <v>0</v>
      </c>
      <c r="M592" s="5">
        <v>0</v>
      </c>
      <c r="N592" s="5">
        <v>0</v>
      </c>
      <c r="O592" s="5">
        <v>999</v>
      </c>
      <c r="P592" s="5">
        <v>4324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/>
      <c r="W592" s="5">
        <v>5841</v>
      </c>
      <c r="X592" s="5">
        <f>SUM(Tabla5[[#This Row],[ENE]:[DIC]])</f>
        <v>5841</v>
      </c>
      <c r="Y592" s="5">
        <f>Tabla5[[#This Row],[TOTAL]]-Tabla5[[#This Row],[comprobación]]</f>
        <v>0</v>
      </c>
    </row>
    <row r="593" spans="1:25">
      <c r="A593" s="4">
        <v>585</v>
      </c>
      <c r="B593" t="s">
        <v>235</v>
      </c>
      <c r="C593" s="4">
        <v>15405</v>
      </c>
      <c r="D593" s="4">
        <v>15</v>
      </c>
      <c r="E593" s="4">
        <v>405</v>
      </c>
      <c r="F593" t="s">
        <v>50</v>
      </c>
      <c r="G593" s="4" t="s">
        <v>236</v>
      </c>
      <c r="H593" s="4" t="s">
        <v>32</v>
      </c>
      <c r="I593" s="4">
        <v>11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2532</v>
      </c>
      <c r="Q593" s="5">
        <v>823</v>
      </c>
      <c r="R593" s="5">
        <v>0</v>
      </c>
      <c r="S593" s="5">
        <v>3253</v>
      </c>
      <c r="T593" s="5">
        <v>0</v>
      </c>
      <c r="U593" s="5">
        <v>0</v>
      </c>
      <c r="V593" s="5"/>
      <c r="W593" s="5">
        <v>6608</v>
      </c>
      <c r="X593" s="5">
        <f>SUM(Tabla5[[#This Row],[ENE]:[DIC]])</f>
        <v>6608</v>
      </c>
      <c r="Y593" s="5">
        <f>Tabla5[[#This Row],[TOTAL]]-Tabla5[[#This Row],[comprobación]]</f>
        <v>0</v>
      </c>
    </row>
    <row r="594" spans="1:25">
      <c r="A594" s="4">
        <v>586</v>
      </c>
      <c r="B594" t="s">
        <v>235</v>
      </c>
      <c r="C594" s="4">
        <v>15408</v>
      </c>
      <c r="D594" s="4">
        <v>15</v>
      </c>
      <c r="E594" s="4">
        <v>408</v>
      </c>
      <c r="F594" t="s">
        <v>38</v>
      </c>
      <c r="G594" s="4" t="s">
        <v>236</v>
      </c>
      <c r="H594" s="4" t="s">
        <v>32</v>
      </c>
      <c r="I594" s="4">
        <v>11</v>
      </c>
      <c r="J594" s="5">
        <v>14070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3543</v>
      </c>
      <c r="U594" s="5">
        <v>3542</v>
      </c>
      <c r="V594" s="5"/>
      <c r="W594" s="5">
        <v>21155</v>
      </c>
      <c r="X594" s="5">
        <f>SUM(Tabla5[[#This Row],[ENE]:[DIC]])</f>
        <v>21155</v>
      </c>
      <c r="Y594" s="5">
        <f>Tabla5[[#This Row],[TOTAL]]-Tabla5[[#This Row],[comprobación]]</f>
        <v>0</v>
      </c>
    </row>
    <row r="595" spans="1:25">
      <c r="A595" s="4">
        <v>587</v>
      </c>
      <c r="B595" t="s">
        <v>235</v>
      </c>
      <c r="C595" s="4">
        <v>21601</v>
      </c>
      <c r="D595" s="4">
        <v>21</v>
      </c>
      <c r="E595" s="4">
        <v>601</v>
      </c>
      <c r="F595" t="s">
        <v>116</v>
      </c>
      <c r="G595" s="4" t="s">
        <v>236</v>
      </c>
      <c r="H595" s="4" t="s">
        <v>32</v>
      </c>
      <c r="I595" s="4">
        <v>11</v>
      </c>
      <c r="J595" s="5">
        <v>0</v>
      </c>
      <c r="K595" s="5">
        <v>0</v>
      </c>
      <c r="L595" s="5">
        <v>0</v>
      </c>
      <c r="M595" s="5">
        <v>2000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/>
      <c r="W595" s="5">
        <v>2000</v>
      </c>
      <c r="X595" s="5">
        <f>SUM(Tabla5[[#This Row],[ENE]:[DIC]])</f>
        <v>2000</v>
      </c>
      <c r="Y595" s="5">
        <f>Tabla5[[#This Row],[TOTAL]]-Tabla5[[#This Row],[comprobación]]</f>
        <v>0</v>
      </c>
    </row>
    <row r="596" spans="1:25">
      <c r="A596" s="4">
        <v>588</v>
      </c>
      <c r="B596" t="s">
        <v>235</v>
      </c>
      <c r="C596" s="4">
        <v>22101</v>
      </c>
      <c r="D596" s="4">
        <v>22</v>
      </c>
      <c r="E596" s="4">
        <v>101</v>
      </c>
      <c r="F596" t="s">
        <v>52</v>
      </c>
      <c r="G596" s="4" t="s">
        <v>236</v>
      </c>
      <c r="H596" s="4" t="s">
        <v>32</v>
      </c>
      <c r="I596" s="4">
        <v>11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3150</v>
      </c>
      <c r="S596" s="5">
        <v>0</v>
      </c>
      <c r="T596" s="5">
        <v>1541</v>
      </c>
      <c r="U596" s="5">
        <v>0</v>
      </c>
      <c r="V596" s="5"/>
      <c r="W596" s="5">
        <v>4691</v>
      </c>
      <c r="X596" s="5">
        <f>SUM(Tabla5[[#This Row],[ENE]:[DIC]])</f>
        <v>4691</v>
      </c>
      <c r="Y596" s="5">
        <f>Tabla5[[#This Row],[TOTAL]]-Tabla5[[#This Row],[comprobación]]</f>
        <v>0</v>
      </c>
    </row>
    <row r="597" spans="1:25">
      <c r="A597" s="4">
        <v>589</v>
      </c>
      <c r="B597" t="s">
        <v>235</v>
      </c>
      <c r="C597" s="4">
        <v>24902</v>
      </c>
      <c r="D597" s="4">
        <v>24</v>
      </c>
      <c r="E597" s="4">
        <v>902</v>
      </c>
      <c r="F597" t="s">
        <v>132</v>
      </c>
      <c r="G597" s="4" t="s">
        <v>236</v>
      </c>
      <c r="H597" s="4" t="s">
        <v>32</v>
      </c>
      <c r="I597" s="4">
        <v>11</v>
      </c>
      <c r="J597" s="5">
        <v>0</v>
      </c>
      <c r="K597" s="5">
        <v>2907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/>
      <c r="W597" s="5">
        <v>2907</v>
      </c>
      <c r="X597" s="5">
        <f>SUM(Tabla5[[#This Row],[ENE]:[DIC]])</f>
        <v>2907</v>
      </c>
      <c r="Y597" s="5">
        <f>Tabla5[[#This Row],[TOTAL]]-Tabla5[[#This Row],[comprobación]]</f>
        <v>0</v>
      </c>
    </row>
    <row r="598" spans="1:25">
      <c r="A598" s="4">
        <v>590</v>
      </c>
      <c r="B598" t="s">
        <v>235</v>
      </c>
      <c r="C598" s="4">
        <v>25302</v>
      </c>
      <c r="D598" s="4">
        <v>25</v>
      </c>
      <c r="E598" s="4">
        <v>302</v>
      </c>
      <c r="F598" t="s">
        <v>237</v>
      </c>
      <c r="G598" s="4" t="s">
        <v>236</v>
      </c>
      <c r="H598" s="4" t="s">
        <v>32</v>
      </c>
      <c r="I598" s="4">
        <v>11</v>
      </c>
      <c r="J598" s="5">
        <v>0</v>
      </c>
      <c r="K598" s="5">
        <v>0</v>
      </c>
      <c r="L598" s="5">
        <v>0</v>
      </c>
      <c r="M598" s="5">
        <v>46565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14338</v>
      </c>
      <c r="T598" s="5">
        <v>0</v>
      </c>
      <c r="U598" s="5">
        <v>0</v>
      </c>
      <c r="V598" s="5"/>
      <c r="W598" s="5">
        <v>60903</v>
      </c>
      <c r="X598" s="5">
        <f>SUM(Tabla5[[#This Row],[ENE]:[DIC]])</f>
        <v>60903</v>
      </c>
      <c r="Y598" s="5">
        <f>Tabla5[[#This Row],[TOTAL]]-Tabla5[[#This Row],[comprobación]]</f>
        <v>0</v>
      </c>
    </row>
    <row r="599" spans="1:25">
      <c r="A599" s="4">
        <v>591</v>
      </c>
      <c r="B599" t="s">
        <v>235</v>
      </c>
      <c r="C599" s="4">
        <v>25401</v>
      </c>
      <c r="D599" s="4">
        <v>25</v>
      </c>
      <c r="E599" s="4">
        <v>401</v>
      </c>
      <c r="F599" t="s">
        <v>238</v>
      </c>
      <c r="G599" s="4" t="s">
        <v>236</v>
      </c>
      <c r="H599" s="4" t="s">
        <v>32</v>
      </c>
      <c r="I599" s="4">
        <v>11</v>
      </c>
      <c r="J599" s="5">
        <v>0</v>
      </c>
      <c r="K599" s="5">
        <v>3038</v>
      </c>
      <c r="L599" s="5">
        <v>1287</v>
      </c>
      <c r="M599" s="5">
        <v>0</v>
      </c>
      <c r="N599" s="5">
        <v>0</v>
      </c>
      <c r="O599" s="5">
        <v>1030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/>
      <c r="W599" s="5">
        <v>5355</v>
      </c>
      <c r="X599" s="5">
        <f>SUM(Tabla5[[#This Row],[ENE]:[DIC]])</f>
        <v>5355</v>
      </c>
      <c r="Y599" s="5">
        <f>Tabla5[[#This Row],[TOTAL]]-Tabla5[[#This Row],[comprobación]]</f>
        <v>0</v>
      </c>
    </row>
    <row r="600" spans="1:25">
      <c r="A600" s="4">
        <v>592</v>
      </c>
      <c r="B600" t="s">
        <v>235</v>
      </c>
      <c r="C600" s="4">
        <v>26101</v>
      </c>
      <c r="D600" s="4">
        <v>26</v>
      </c>
      <c r="E600" s="4">
        <v>101</v>
      </c>
      <c r="F600" t="s">
        <v>41</v>
      </c>
      <c r="G600" s="4" t="s">
        <v>236</v>
      </c>
      <c r="H600" s="4" t="s">
        <v>32</v>
      </c>
      <c r="I600" s="4">
        <v>11</v>
      </c>
      <c r="J600" s="5">
        <v>0</v>
      </c>
      <c r="K600" s="5">
        <v>0</v>
      </c>
      <c r="L600" s="5">
        <v>0</v>
      </c>
      <c r="M600" s="5">
        <v>66229</v>
      </c>
      <c r="N600" s="5">
        <v>18037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/>
      <c r="W600" s="5">
        <v>84266</v>
      </c>
      <c r="X600" s="5">
        <f>SUM(Tabla5[[#This Row],[ENE]:[DIC]])</f>
        <v>84266</v>
      </c>
      <c r="Y600" s="5">
        <f>Tabla5[[#This Row],[TOTAL]]-Tabla5[[#This Row],[comprobación]]</f>
        <v>0</v>
      </c>
    </row>
    <row r="601" spans="1:25">
      <c r="A601" s="4">
        <v>593</v>
      </c>
      <c r="B601" t="s">
        <v>235</v>
      </c>
      <c r="C601" s="4">
        <v>26102</v>
      </c>
      <c r="D601" s="4">
        <v>26</v>
      </c>
      <c r="E601" s="4">
        <v>102</v>
      </c>
      <c r="F601" t="s">
        <v>94</v>
      </c>
      <c r="G601" s="4" t="s">
        <v>236</v>
      </c>
      <c r="H601" s="4" t="s">
        <v>32</v>
      </c>
      <c r="I601" s="4">
        <v>11</v>
      </c>
      <c r="J601" s="5">
        <v>0</v>
      </c>
      <c r="K601" s="5">
        <v>0</v>
      </c>
      <c r="L601" s="5">
        <v>0</v>
      </c>
      <c r="M601" s="5">
        <v>22595</v>
      </c>
      <c r="N601" s="5">
        <v>3134</v>
      </c>
      <c r="O601" s="5">
        <v>0</v>
      </c>
      <c r="P601" s="5">
        <v>0</v>
      </c>
      <c r="Q601" s="5">
        <v>0</v>
      </c>
      <c r="R601" s="5">
        <v>0</v>
      </c>
      <c r="S601" s="5">
        <v>4533</v>
      </c>
      <c r="T601" s="5">
        <v>0</v>
      </c>
      <c r="U601" s="5">
        <v>0</v>
      </c>
      <c r="V601" s="5"/>
      <c r="W601" s="5">
        <v>30262</v>
      </c>
      <c r="X601" s="5">
        <f>SUM(Tabla5[[#This Row],[ENE]:[DIC]])</f>
        <v>30262</v>
      </c>
      <c r="Y601" s="5">
        <f>Tabla5[[#This Row],[TOTAL]]-Tabla5[[#This Row],[comprobación]]</f>
        <v>0</v>
      </c>
    </row>
    <row r="602" spans="1:25">
      <c r="A602" s="4">
        <v>594</v>
      </c>
      <c r="B602" t="s">
        <v>235</v>
      </c>
      <c r="C602" s="4">
        <v>27201</v>
      </c>
      <c r="D602" s="4">
        <v>27</v>
      </c>
      <c r="E602" s="4">
        <v>201</v>
      </c>
      <c r="F602" t="s">
        <v>239</v>
      </c>
      <c r="G602" s="4" t="s">
        <v>236</v>
      </c>
      <c r="H602" s="4" t="s">
        <v>32</v>
      </c>
      <c r="I602" s="4">
        <v>11</v>
      </c>
      <c r="J602" s="5">
        <v>0</v>
      </c>
      <c r="K602" s="5">
        <v>0</v>
      </c>
      <c r="L602" s="5">
        <v>0</v>
      </c>
      <c r="M602" s="5">
        <v>19230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/>
      <c r="W602" s="5">
        <v>19230</v>
      </c>
      <c r="X602" s="5">
        <f>SUM(Tabla5[[#This Row],[ENE]:[DIC]])</f>
        <v>19230</v>
      </c>
      <c r="Y602" s="5">
        <f>Tabla5[[#This Row],[TOTAL]]-Tabla5[[#This Row],[comprobación]]</f>
        <v>0</v>
      </c>
    </row>
    <row r="603" spans="1:25">
      <c r="A603" s="4">
        <v>595</v>
      </c>
      <c r="B603" t="s">
        <v>235</v>
      </c>
      <c r="C603" s="4">
        <v>29401</v>
      </c>
      <c r="D603" s="4">
        <v>29</v>
      </c>
      <c r="E603" s="4">
        <v>401</v>
      </c>
      <c r="F603" t="s">
        <v>55</v>
      </c>
      <c r="G603" s="4" t="s">
        <v>236</v>
      </c>
      <c r="H603" s="4" t="s">
        <v>32</v>
      </c>
      <c r="I603" s="4">
        <v>11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/>
      <c r="W603" s="5">
        <v>0</v>
      </c>
      <c r="X603" s="5">
        <f>SUM(Tabla5[[#This Row],[ENE]:[DIC]])</f>
        <v>0</v>
      </c>
      <c r="Y603" s="5">
        <f>Tabla5[[#This Row],[TOTAL]]-Tabla5[[#This Row],[comprobación]]</f>
        <v>0</v>
      </c>
    </row>
    <row r="604" spans="1:25">
      <c r="A604" s="4">
        <v>596</v>
      </c>
      <c r="B604" t="s">
        <v>235</v>
      </c>
      <c r="C604" s="4">
        <v>29601</v>
      </c>
      <c r="D604" s="4">
        <v>29</v>
      </c>
      <c r="E604" s="4">
        <v>601</v>
      </c>
      <c r="F604" t="s">
        <v>88</v>
      </c>
      <c r="G604" s="4" t="s">
        <v>236</v>
      </c>
      <c r="H604" s="4" t="s">
        <v>32</v>
      </c>
      <c r="I604" s="4">
        <v>11</v>
      </c>
      <c r="J604" s="5">
        <v>0</v>
      </c>
      <c r="K604" s="5">
        <v>0</v>
      </c>
      <c r="L604" s="5">
        <v>0</v>
      </c>
      <c r="M604" s="5">
        <v>4249</v>
      </c>
      <c r="N604" s="5">
        <v>0</v>
      </c>
      <c r="O604" s="5">
        <v>0</v>
      </c>
      <c r="P604" s="5">
        <v>0</v>
      </c>
      <c r="Q604" s="5">
        <v>0</v>
      </c>
      <c r="R604" s="5">
        <v>17921</v>
      </c>
      <c r="S604" s="5">
        <v>0</v>
      </c>
      <c r="T604" s="5">
        <v>0</v>
      </c>
      <c r="U604" s="5">
        <v>0</v>
      </c>
      <c r="V604" s="5"/>
      <c r="W604" s="5">
        <v>22170</v>
      </c>
      <c r="X604" s="5">
        <f>SUM(Tabla5[[#This Row],[ENE]:[DIC]])</f>
        <v>22170</v>
      </c>
      <c r="Y604" s="5">
        <f>Tabla5[[#This Row],[TOTAL]]-Tabla5[[#This Row],[comprobación]]</f>
        <v>0</v>
      </c>
    </row>
    <row r="605" spans="1:25">
      <c r="A605" s="4">
        <v>597</v>
      </c>
      <c r="B605" t="s">
        <v>235</v>
      </c>
      <c r="C605" s="4">
        <v>29901</v>
      </c>
      <c r="D605" s="4">
        <v>29</v>
      </c>
      <c r="E605" s="4">
        <v>901</v>
      </c>
      <c r="F605" t="s">
        <v>42</v>
      </c>
      <c r="G605" s="4" t="s">
        <v>236</v>
      </c>
      <c r="H605" s="4" t="s">
        <v>32</v>
      </c>
      <c r="I605" s="4">
        <v>11</v>
      </c>
      <c r="J605" s="5">
        <v>0</v>
      </c>
      <c r="K605" s="5">
        <v>0</v>
      </c>
      <c r="L605" s="5">
        <v>0</v>
      </c>
      <c r="M605" s="5">
        <v>2741</v>
      </c>
      <c r="N605" s="5">
        <v>0</v>
      </c>
      <c r="O605" s="5">
        <v>0</v>
      </c>
      <c r="P605" s="5">
        <v>737</v>
      </c>
      <c r="Q605" s="5">
        <v>0</v>
      </c>
      <c r="R605" s="5">
        <v>0</v>
      </c>
      <c r="S605" s="5">
        <v>1236</v>
      </c>
      <c r="T605" s="5">
        <v>1515</v>
      </c>
      <c r="U605" s="5">
        <v>1515</v>
      </c>
      <c r="V605" s="5"/>
      <c r="W605" s="5">
        <v>7744</v>
      </c>
      <c r="X605" s="5">
        <f>SUM(Tabla5[[#This Row],[ENE]:[DIC]])</f>
        <v>7744</v>
      </c>
      <c r="Y605" s="5">
        <f>Tabla5[[#This Row],[TOTAL]]-Tabla5[[#This Row],[comprobación]]</f>
        <v>0</v>
      </c>
    </row>
    <row r="606" spans="1:25">
      <c r="A606" s="4">
        <v>598</v>
      </c>
      <c r="B606" t="s">
        <v>235</v>
      </c>
      <c r="C606" s="4">
        <v>33908</v>
      </c>
      <c r="D606" s="4">
        <v>33</v>
      </c>
      <c r="E606" s="4">
        <v>908</v>
      </c>
      <c r="F606" t="s">
        <v>240</v>
      </c>
      <c r="G606" s="4" t="s">
        <v>236</v>
      </c>
      <c r="H606" s="4" t="s">
        <v>32</v>
      </c>
      <c r="I606" s="4">
        <v>11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/>
      <c r="W606" s="5">
        <v>0</v>
      </c>
      <c r="X606" s="5">
        <f>SUM(Tabla5[[#This Row],[ENE]:[DIC]])</f>
        <v>0</v>
      </c>
      <c r="Y606" s="5">
        <f>Tabla5[[#This Row],[TOTAL]]-Tabla5[[#This Row],[comprobación]]</f>
        <v>0</v>
      </c>
    </row>
    <row r="607" spans="1:25">
      <c r="A607" s="4">
        <v>599</v>
      </c>
      <c r="B607" t="s">
        <v>235</v>
      </c>
      <c r="C607" s="4">
        <v>35501</v>
      </c>
      <c r="D607" s="4">
        <v>35</v>
      </c>
      <c r="E607" s="4">
        <v>501</v>
      </c>
      <c r="F607" t="s">
        <v>63</v>
      </c>
      <c r="G607" s="4" t="s">
        <v>236</v>
      </c>
      <c r="H607" s="4" t="s">
        <v>32</v>
      </c>
      <c r="I607" s="4">
        <v>11</v>
      </c>
      <c r="J607" s="5">
        <v>0</v>
      </c>
      <c r="K607" s="5">
        <v>3152</v>
      </c>
      <c r="L607" s="5">
        <v>4738</v>
      </c>
      <c r="M607" s="5">
        <v>30883</v>
      </c>
      <c r="N607" s="5">
        <v>1020</v>
      </c>
      <c r="O607" s="5">
        <v>18204</v>
      </c>
      <c r="P607" s="5">
        <v>40621</v>
      </c>
      <c r="Q607" s="5">
        <v>10401</v>
      </c>
      <c r="R607" s="5">
        <v>1499</v>
      </c>
      <c r="S607" s="5">
        <v>10633</v>
      </c>
      <c r="T607" s="5">
        <v>0</v>
      </c>
      <c r="U607" s="5">
        <v>0</v>
      </c>
      <c r="V607" s="5"/>
      <c r="W607" s="5">
        <v>121151</v>
      </c>
      <c r="X607" s="5">
        <f>SUM(Tabla5[[#This Row],[ENE]:[DIC]])</f>
        <v>121151</v>
      </c>
      <c r="Y607" s="5">
        <f>Tabla5[[#This Row],[TOTAL]]-Tabla5[[#This Row],[comprobación]]</f>
        <v>0</v>
      </c>
    </row>
    <row r="608" spans="1:25">
      <c r="A608" s="4">
        <v>600</v>
      </c>
      <c r="B608" t="s">
        <v>235</v>
      </c>
      <c r="C608" s="4">
        <v>36301</v>
      </c>
      <c r="D608" s="4">
        <v>36</v>
      </c>
      <c r="E608" s="4">
        <v>301</v>
      </c>
      <c r="F608" t="s">
        <v>147</v>
      </c>
      <c r="G608" s="4" t="s">
        <v>236</v>
      </c>
      <c r="H608" s="4" t="s">
        <v>32</v>
      </c>
      <c r="I608" s="4">
        <v>11</v>
      </c>
      <c r="J608" s="5">
        <v>0</v>
      </c>
      <c r="K608" s="5">
        <v>0</v>
      </c>
      <c r="L608" s="5">
        <v>0</v>
      </c>
      <c r="M608" s="5">
        <v>9032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/>
      <c r="W608" s="5">
        <v>9032</v>
      </c>
      <c r="X608" s="5">
        <f>SUM(Tabla5[[#This Row],[ENE]:[DIC]])</f>
        <v>9032</v>
      </c>
      <c r="Y608" s="5">
        <f>Tabla5[[#This Row],[TOTAL]]-Tabla5[[#This Row],[comprobación]]</f>
        <v>0</v>
      </c>
    </row>
    <row r="609" spans="1:25">
      <c r="A609" s="4">
        <v>601</v>
      </c>
      <c r="B609" t="s">
        <v>235</v>
      </c>
      <c r="C609" s="4">
        <v>37501</v>
      </c>
      <c r="D609" s="4">
        <v>37</v>
      </c>
      <c r="E609" s="4">
        <v>501</v>
      </c>
      <c r="F609" t="s">
        <v>77</v>
      </c>
      <c r="G609" s="4" t="s">
        <v>236</v>
      </c>
      <c r="H609" s="4" t="s">
        <v>32</v>
      </c>
      <c r="I609" s="4">
        <v>11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/>
      <c r="W609" s="5">
        <v>0</v>
      </c>
      <c r="X609" s="5">
        <f>SUM(Tabla5[[#This Row],[ENE]:[DIC]])</f>
        <v>0</v>
      </c>
      <c r="Y609" s="5">
        <f>Tabla5[[#This Row],[TOTAL]]-Tabla5[[#This Row],[comprobación]]</f>
        <v>0</v>
      </c>
    </row>
    <row r="610" spans="1:25">
      <c r="A610" s="4">
        <v>602</v>
      </c>
      <c r="B610" t="s">
        <v>150</v>
      </c>
      <c r="C610" s="4">
        <v>21601</v>
      </c>
      <c r="D610" s="4">
        <v>21</v>
      </c>
      <c r="E610" s="4">
        <v>601</v>
      </c>
      <c r="F610" t="s">
        <v>116</v>
      </c>
      <c r="G610" s="4" t="s">
        <v>151</v>
      </c>
      <c r="H610" s="4" t="s">
        <v>32</v>
      </c>
      <c r="I610" s="4">
        <v>11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/>
      <c r="W610" s="5">
        <v>0</v>
      </c>
      <c r="X610" s="5">
        <f>SUM(Tabla5[[#This Row],[ENE]:[DIC]])</f>
        <v>0</v>
      </c>
      <c r="Y610" s="5">
        <f>Tabla5[[#This Row],[TOTAL]]-Tabla5[[#This Row],[comprobación]]</f>
        <v>0</v>
      </c>
    </row>
    <row r="611" spans="1:25">
      <c r="A611" s="4">
        <v>603</v>
      </c>
      <c r="B611" t="s">
        <v>241</v>
      </c>
      <c r="C611" s="4">
        <v>11301</v>
      </c>
      <c r="D611" s="4">
        <v>11</v>
      </c>
      <c r="E611" s="4">
        <v>301</v>
      </c>
      <c r="F611" t="s">
        <v>36</v>
      </c>
      <c r="G611" s="4" t="s">
        <v>242</v>
      </c>
      <c r="H611" s="4" t="s">
        <v>32</v>
      </c>
      <c r="I611" s="4">
        <v>11</v>
      </c>
      <c r="J611" s="5">
        <v>397412</v>
      </c>
      <c r="K611" s="5">
        <v>397412</v>
      </c>
      <c r="L611" s="5">
        <v>397412</v>
      </c>
      <c r="M611" s="5">
        <v>397412</v>
      </c>
      <c r="N611" s="5">
        <v>397412</v>
      </c>
      <c r="O611" s="5">
        <v>397412</v>
      </c>
      <c r="P611" s="5">
        <v>397412</v>
      </c>
      <c r="Q611" s="5">
        <v>397412</v>
      </c>
      <c r="R611" s="5">
        <v>397412</v>
      </c>
      <c r="S611" s="5">
        <v>397412</v>
      </c>
      <c r="T611" s="5">
        <v>397412</v>
      </c>
      <c r="U611" s="6">
        <v>397417</v>
      </c>
      <c r="V611" s="5"/>
      <c r="W611" s="5">
        <v>4768949</v>
      </c>
      <c r="X611" s="5">
        <f>SUM(Tabla5[[#This Row],[ENE]:[DIC]])</f>
        <v>4768949</v>
      </c>
      <c r="Y611" s="5">
        <f>Tabla5[[#This Row],[TOTAL]]-Tabla5[[#This Row],[comprobación]]</f>
        <v>0</v>
      </c>
    </row>
    <row r="612" spans="1:25">
      <c r="A612" s="4">
        <v>604</v>
      </c>
      <c r="B612" t="s">
        <v>241</v>
      </c>
      <c r="C612" s="4">
        <v>12201</v>
      </c>
      <c r="D612" s="4">
        <v>12</v>
      </c>
      <c r="E612" s="4">
        <v>201</v>
      </c>
      <c r="F612" t="s">
        <v>47</v>
      </c>
      <c r="G612" s="4" t="s">
        <v>242</v>
      </c>
      <c r="H612" s="4" t="s">
        <v>32</v>
      </c>
      <c r="I612" s="4">
        <v>11</v>
      </c>
      <c r="J612" s="5">
        <v>27776</v>
      </c>
      <c r="K612" s="5">
        <v>30900</v>
      </c>
      <c r="L612" s="5">
        <v>51071</v>
      </c>
      <c r="M612" s="5">
        <v>24041</v>
      </c>
      <c r="N612" s="5">
        <v>29671</v>
      </c>
      <c r="O612" s="5">
        <v>33660</v>
      </c>
      <c r="P612" s="5">
        <v>29436</v>
      </c>
      <c r="Q612" s="5">
        <v>35833</v>
      </c>
      <c r="R612" s="5">
        <v>26352</v>
      </c>
      <c r="S612" s="5">
        <v>38207</v>
      </c>
      <c r="T612" s="5">
        <v>36527</v>
      </c>
      <c r="U612" s="5">
        <v>36526</v>
      </c>
      <c r="V612" s="5"/>
      <c r="W612" s="5">
        <v>400000</v>
      </c>
      <c r="X612" s="5">
        <f>SUM(Tabla5[[#This Row],[ENE]:[DIC]])</f>
        <v>400000</v>
      </c>
      <c r="Y612" s="5">
        <f>Tabla5[[#This Row],[TOTAL]]-Tabla5[[#This Row],[comprobación]]</f>
        <v>0</v>
      </c>
    </row>
    <row r="613" spans="1:25">
      <c r="A613" s="4">
        <v>605</v>
      </c>
      <c r="B613" t="s">
        <v>241</v>
      </c>
      <c r="C613" s="4">
        <v>13201</v>
      </c>
      <c r="D613" s="4">
        <v>13</v>
      </c>
      <c r="E613" s="4">
        <v>201</v>
      </c>
      <c r="F613" t="s">
        <v>33</v>
      </c>
      <c r="G613" s="4" t="s">
        <v>242</v>
      </c>
      <c r="H613" s="4" t="s">
        <v>32</v>
      </c>
      <c r="I613" s="4">
        <v>11</v>
      </c>
      <c r="J613" s="5">
        <v>0</v>
      </c>
      <c r="K613" s="5">
        <v>0</v>
      </c>
      <c r="L613" s="5">
        <v>126461</v>
      </c>
      <c r="M613" s="5">
        <v>0</v>
      </c>
      <c r="N613" s="5">
        <v>0</v>
      </c>
      <c r="O613" s="5">
        <v>33651</v>
      </c>
      <c r="P613" s="5">
        <v>13065</v>
      </c>
      <c r="Q613" s="5">
        <v>17170</v>
      </c>
      <c r="R613" s="5">
        <v>0</v>
      </c>
      <c r="S613" s="5">
        <v>68018</v>
      </c>
      <c r="T613" s="5">
        <v>0</v>
      </c>
      <c r="U613" s="5">
        <v>126461</v>
      </c>
      <c r="V613" s="5"/>
      <c r="W613" s="5">
        <v>384826</v>
      </c>
      <c r="X613" s="5">
        <f>SUM(Tabla5[[#This Row],[ENE]:[DIC]])</f>
        <v>384826</v>
      </c>
      <c r="Y613" s="5">
        <f>Tabla5[[#This Row],[TOTAL]]-Tabla5[[#This Row],[comprobación]]</f>
        <v>0</v>
      </c>
    </row>
    <row r="614" spans="1:25">
      <c r="A614" s="4">
        <v>606</v>
      </c>
      <c r="B614" t="s">
        <v>241</v>
      </c>
      <c r="C614" s="4">
        <v>13203</v>
      </c>
      <c r="D614" s="4">
        <v>13</v>
      </c>
      <c r="E614" s="4">
        <v>203</v>
      </c>
      <c r="F614" t="s">
        <v>34</v>
      </c>
      <c r="G614" s="4" t="s">
        <v>242</v>
      </c>
      <c r="H614" s="4" t="s">
        <v>32</v>
      </c>
      <c r="I614" s="4">
        <v>11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84300</v>
      </c>
      <c r="T614" s="5">
        <v>0</v>
      </c>
      <c r="U614" s="5">
        <v>541804</v>
      </c>
      <c r="V614" s="5"/>
      <c r="W614" s="5">
        <v>626104</v>
      </c>
      <c r="X614" s="5">
        <f>SUM(Tabla5[[#This Row],[ENE]:[DIC]])</f>
        <v>626104</v>
      </c>
      <c r="Y614" s="5">
        <f>Tabla5[[#This Row],[TOTAL]]-Tabla5[[#This Row],[comprobación]]</f>
        <v>0</v>
      </c>
    </row>
    <row r="615" spans="1:25">
      <c r="A615" s="4">
        <v>607</v>
      </c>
      <c r="B615" t="s">
        <v>241</v>
      </c>
      <c r="C615" s="4">
        <v>13401</v>
      </c>
      <c r="D615" s="4">
        <v>13</v>
      </c>
      <c r="E615" s="4">
        <v>401</v>
      </c>
      <c r="F615" t="s">
        <v>48</v>
      </c>
      <c r="G615" s="4" t="s">
        <v>242</v>
      </c>
      <c r="H615" s="4" t="s">
        <v>32</v>
      </c>
      <c r="I615" s="4">
        <v>11</v>
      </c>
      <c r="J615" s="5">
        <v>5805</v>
      </c>
      <c r="K615" s="5">
        <v>6069</v>
      </c>
      <c r="L615" s="5">
        <v>7838</v>
      </c>
      <c r="M615" s="5">
        <v>7979</v>
      </c>
      <c r="N615" s="5">
        <v>7818</v>
      </c>
      <c r="O615" s="5">
        <v>7302</v>
      </c>
      <c r="P615" s="5">
        <v>7882</v>
      </c>
      <c r="Q615" s="5">
        <v>8711</v>
      </c>
      <c r="R615" s="5">
        <v>18746</v>
      </c>
      <c r="S615" s="5">
        <v>17669</v>
      </c>
      <c r="T615" s="5">
        <v>2768</v>
      </c>
      <c r="U615" s="5">
        <v>2769</v>
      </c>
      <c r="V615" s="5"/>
      <c r="W615" s="5">
        <v>101356</v>
      </c>
      <c r="X615" s="5">
        <f>SUM(Tabla5[[#This Row],[ENE]:[DIC]])</f>
        <v>101356</v>
      </c>
      <c r="Y615" s="5">
        <f>Tabla5[[#This Row],[TOTAL]]-Tabla5[[#This Row],[comprobación]]</f>
        <v>0</v>
      </c>
    </row>
    <row r="616" spans="1:25">
      <c r="A616" s="4">
        <v>608</v>
      </c>
      <c r="B616" t="s">
        <v>241</v>
      </c>
      <c r="C616" s="4">
        <v>15202</v>
      </c>
      <c r="D616" s="4">
        <v>15</v>
      </c>
      <c r="E616" s="4">
        <v>202</v>
      </c>
      <c r="F616" t="s">
        <v>91</v>
      </c>
      <c r="G616" s="4" t="s">
        <v>242</v>
      </c>
      <c r="H616" s="4" t="s">
        <v>32</v>
      </c>
      <c r="I616" s="4">
        <v>11</v>
      </c>
      <c r="J616" s="5">
        <v>0</v>
      </c>
      <c r="K616" s="5">
        <v>0</v>
      </c>
      <c r="L616" s="5">
        <v>0</v>
      </c>
      <c r="M616" s="5">
        <v>0</v>
      </c>
      <c r="N616" s="5">
        <v>12952</v>
      </c>
      <c r="O616" s="5">
        <v>0</v>
      </c>
      <c r="P616" s="5">
        <v>0</v>
      </c>
      <c r="Q616" s="5">
        <v>1543</v>
      </c>
      <c r="R616" s="5">
        <v>0</v>
      </c>
      <c r="S616" s="5">
        <v>5225</v>
      </c>
      <c r="T616" s="5">
        <v>5280</v>
      </c>
      <c r="U616" s="5">
        <v>0</v>
      </c>
      <c r="V616" s="5"/>
      <c r="W616" s="5">
        <v>25000</v>
      </c>
      <c r="X616" s="5">
        <f>SUM(Tabla5[[#This Row],[ENE]:[DIC]])</f>
        <v>25000</v>
      </c>
      <c r="Y616" s="5">
        <f>Tabla5[[#This Row],[TOTAL]]-Tabla5[[#This Row],[comprobación]]</f>
        <v>0</v>
      </c>
    </row>
    <row r="617" spans="1:25">
      <c r="A617" s="4">
        <v>609</v>
      </c>
      <c r="B617" t="s">
        <v>241</v>
      </c>
      <c r="C617" s="4">
        <v>15401</v>
      </c>
      <c r="D617" s="4">
        <v>15</v>
      </c>
      <c r="E617" s="4">
        <v>401</v>
      </c>
      <c r="F617" t="s">
        <v>87</v>
      </c>
      <c r="G617" s="4" t="s">
        <v>242</v>
      </c>
      <c r="H617" s="4" t="s">
        <v>32</v>
      </c>
      <c r="I617" s="4">
        <v>11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/>
      <c r="W617" s="5">
        <v>0</v>
      </c>
      <c r="X617" s="5">
        <f>SUM(Tabla5[[#This Row],[ENE]:[DIC]])</f>
        <v>0</v>
      </c>
      <c r="Y617" s="5">
        <f>Tabla5[[#This Row],[TOTAL]]-Tabla5[[#This Row],[comprobación]]</f>
        <v>0</v>
      </c>
    </row>
    <row r="618" spans="1:25">
      <c r="A618" s="4">
        <v>610</v>
      </c>
      <c r="B618" t="s">
        <v>241</v>
      </c>
      <c r="C618" s="4">
        <v>15404</v>
      </c>
      <c r="D618" s="4">
        <v>15</v>
      </c>
      <c r="E618" s="4">
        <v>404</v>
      </c>
      <c r="F618" t="s">
        <v>49</v>
      </c>
      <c r="G618" s="4" t="s">
        <v>242</v>
      </c>
      <c r="H618" s="4" t="s">
        <v>32</v>
      </c>
      <c r="I618" s="4">
        <v>11</v>
      </c>
      <c r="J618" s="5">
        <v>6152</v>
      </c>
      <c r="K618" s="5">
        <v>5481</v>
      </c>
      <c r="L618" s="5">
        <v>3731</v>
      </c>
      <c r="M618" s="5">
        <v>5120</v>
      </c>
      <c r="N618" s="5">
        <v>1816</v>
      </c>
      <c r="O618" s="5">
        <v>1598</v>
      </c>
      <c r="P618" s="5">
        <v>4781</v>
      </c>
      <c r="Q618" s="5">
        <v>1930</v>
      </c>
      <c r="R618" s="5">
        <v>1209</v>
      </c>
      <c r="S618" s="5">
        <v>2459</v>
      </c>
      <c r="T618" s="5">
        <v>0</v>
      </c>
      <c r="U618" s="5">
        <v>0</v>
      </c>
      <c r="V618" s="5"/>
      <c r="W618" s="5">
        <v>34277</v>
      </c>
      <c r="X618" s="5">
        <f>SUM(Tabla5[[#This Row],[ENE]:[DIC]])</f>
        <v>34277</v>
      </c>
      <c r="Y618" s="5">
        <f>Tabla5[[#This Row],[TOTAL]]-Tabla5[[#This Row],[comprobación]]</f>
        <v>0</v>
      </c>
    </row>
    <row r="619" spans="1:25">
      <c r="A619" s="4">
        <v>611</v>
      </c>
      <c r="B619" t="s">
        <v>241</v>
      </c>
      <c r="C619" s="4">
        <v>15405</v>
      </c>
      <c r="D619" s="4">
        <v>15</v>
      </c>
      <c r="E619" s="4">
        <v>405</v>
      </c>
      <c r="F619" t="s">
        <v>50</v>
      </c>
      <c r="G619" s="4" t="s">
        <v>242</v>
      </c>
      <c r="H619" s="4" t="s">
        <v>32</v>
      </c>
      <c r="I619" s="4">
        <v>11</v>
      </c>
      <c r="J619" s="5">
        <v>137</v>
      </c>
      <c r="K619" s="5">
        <v>9846</v>
      </c>
      <c r="L619" s="5">
        <v>0</v>
      </c>
      <c r="M619" s="5">
        <v>4109</v>
      </c>
      <c r="N619" s="5">
        <v>0</v>
      </c>
      <c r="O619" s="5">
        <v>612</v>
      </c>
      <c r="P619" s="5">
        <v>791</v>
      </c>
      <c r="Q619" s="5">
        <v>0</v>
      </c>
      <c r="R619" s="5">
        <v>0</v>
      </c>
      <c r="S619" s="5">
        <v>6833</v>
      </c>
      <c r="T619" s="5">
        <v>0</v>
      </c>
      <c r="U619" s="5">
        <v>0</v>
      </c>
      <c r="V619" s="5"/>
      <c r="W619" s="5">
        <v>22328</v>
      </c>
      <c r="X619" s="5">
        <f>SUM(Tabla5[[#This Row],[ENE]:[DIC]])</f>
        <v>22328</v>
      </c>
      <c r="Y619" s="5">
        <f>Tabla5[[#This Row],[TOTAL]]-Tabla5[[#This Row],[comprobación]]</f>
        <v>0</v>
      </c>
    </row>
    <row r="620" spans="1:25">
      <c r="A620" s="4">
        <v>612</v>
      </c>
      <c r="B620" t="s">
        <v>241</v>
      </c>
      <c r="C620" s="4">
        <v>15408</v>
      </c>
      <c r="D620" s="4">
        <v>15</v>
      </c>
      <c r="E620" s="4">
        <v>408</v>
      </c>
      <c r="F620" t="s">
        <v>38</v>
      </c>
      <c r="G620" s="4" t="s">
        <v>242</v>
      </c>
      <c r="H620" s="4" t="s">
        <v>32</v>
      </c>
      <c r="I620" s="4">
        <v>11</v>
      </c>
      <c r="J620" s="5">
        <v>60134</v>
      </c>
      <c r="K620" s="5">
        <v>60144</v>
      </c>
      <c r="L620" s="5">
        <v>67026</v>
      </c>
      <c r="M620" s="5">
        <v>60082</v>
      </c>
      <c r="N620" s="5">
        <v>78980</v>
      </c>
      <c r="O620" s="5">
        <v>66105</v>
      </c>
      <c r="P620" s="5">
        <v>58969</v>
      </c>
      <c r="Q620" s="5">
        <v>59357</v>
      </c>
      <c r="R620" s="5">
        <v>55114</v>
      </c>
      <c r="S620" s="5">
        <v>237696</v>
      </c>
      <c r="T620" s="5">
        <v>59227</v>
      </c>
      <c r="U620" s="5">
        <v>59226</v>
      </c>
      <c r="V620" s="5"/>
      <c r="W620" s="5">
        <v>922060</v>
      </c>
      <c r="X620" s="5">
        <f>SUM(Tabla5[[#This Row],[ENE]:[DIC]])</f>
        <v>922060</v>
      </c>
      <c r="Y620" s="5">
        <f>Tabla5[[#This Row],[TOTAL]]-Tabla5[[#This Row],[comprobación]]</f>
        <v>0</v>
      </c>
    </row>
    <row r="621" spans="1:25">
      <c r="A621" s="4">
        <v>613</v>
      </c>
      <c r="B621" t="s">
        <v>241</v>
      </c>
      <c r="C621" s="4">
        <v>21101</v>
      </c>
      <c r="D621" s="4">
        <v>21</v>
      </c>
      <c r="E621" s="4">
        <v>101</v>
      </c>
      <c r="F621" t="s">
        <v>39</v>
      </c>
      <c r="G621" s="4" t="s">
        <v>242</v>
      </c>
      <c r="H621" s="4" t="s">
        <v>32</v>
      </c>
      <c r="I621" s="4">
        <v>11</v>
      </c>
      <c r="J621" s="5">
        <v>2467</v>
      </c>
      <c r="K621" s="5">
        <v>3379</v>
      </c>
      <c r="L621" s="5">
        <v>1612</v>
      </c>
      <c r="M621" s="5">
        <v>3338</v>
      </c>
      <c r="N621" s="5">
        <v>5152</v>
      </c>
      <c r="O621" s="5">
        <v>1975</v>
      </c>
      <c r="P621" s="5">
        <v>1229</v>
      </c>
      <c r="Q621" s="5">
        <v>4035</v>
      </c>
      <c r="R621" s="5">
        <v>2472</v>
      </c>
      <c r="S621" s="5">
        <v>29348</v>
      </c>
      <c r="T621" s="5">
        <v>2698</v>
      </c>
      <c r="U621" s="5">
        <v>2697</v>
      </c>
      <c r="V621" s="5"/>
      <c r="W621" s="5">
        <v>60402</v>
      </c>
      <c r="X621" s="5">
        <f>SUM(Tabla5[[#This Row],[ENE]:[DIC]])</f>
        <v>60402</v>
      </c>
      <c r="Y621" s="5">
        <f>Tabla5[[#This Row],[TOTAL]]-Tabla5[[#This Row],[comprobación]]</f>
        <v>0</v>
      </c>
    </row>
    <row r="622" spans="1:25">
      <c r="A622" s="4">
        <v>614</v>
      </c>
      <c r="B622" t="s">
        <v>241</v>
      </c>
      <c r="C622" s="4">
        <v>21201</v>
      </c>
      <c r="D622" s="4">
        <v>21</v>
      </c>
      <c r="E622" s="4">
        <v>201</v>
      </c>
      <c r="F622" t="s">
        <v>75</v>
      </c>
      <c r="G622" s="4" t="s">
        <v>242</v>
      </c>
      <c r="H622" s="4" t="s">
        <v>32</v>
      </c>
      <c r="I622" s="4">
        <v>11</v>
      </c>
      <c r="J622" s="5">
        <v>1199</v>
      </c>
      <c r="K622" s="5">
        <v>0</v>
      </c>
      <c r="L622" s="5">
        <v>0</v>
      </c>
      <c r="M622" s="5">
        <v>2464</v>
      </c>
      <c r="N622" s="5">
        <v>2814</v>
      </c>
      <c r="O622" s="5">
        <v>1122</v>
      </c>
      <c r="P622" s="5">
        <v>734</v>
      </c>
      <c r="Q622" s="5">
        <v>430</v>
      </c>
      <c r="R622" s="5">
        <v>997</v>
      </c>
      <c r="S622" s="5">
        <v>1127</v>
      </c>
      <c r="T622" s="5">
        <v>0</v>
      </c>
      <c r="U622" s="5">
        <v>0</v>
      </c>
      <c r="V622" s="5"/>
      <c r="W622" s="5">
        <v>10887</v>
      </c>
      <c r="X622" s="5">
        <f>SUM(Tabla5[[#This Row],[ENE]:[DIC]])</f>
        <v>10887</v>
      </c>
      <c r="Y622" s="5">
        <f>Tabla5[[#This Row],[TOTAL]]-Tabla5[[#This Row],[comprobación]]</f>
        <v>0</v>
      </c>
    </row>
    <row r="623" spans="1:25">
      <c r="A623" s="4">
        <v>615</v>
      </c>
      <c r="B623" t="s">
        <v>241</v>
      </c>
      <c r="C623" s="4">
        <v>21601</v>
      </c>
      <c r="D623" s="4">
        <v>21</v>
      </c>
      <c r="E623" s="4">
        <v>601</v>
      </c>
      <c r="F623" t="s">
        <v>116</v>
      </c>
      <c r="G623" s="4" t="s">
        <v>242</v>
      </c>
      <c r="H623" s="4" t="s">
        <v>32</v>
      </c>
      <c r="I623" s="4">
        <v>11</v>
      </c>
      <c r="J623" s="5">
        <v>0</v>
      </c>
      <c r="K623" s="5">
        <v>552</v>
      </c>
      <c r="L623" s="5">
        <v>0</v>
      </c>
      <c r="M623" s="5">
        <v>707</v>
      </c>
      <c r="N623" s="5">
        <v>2084</v>
      </c>
      <c r="O623" s="5">
        <v>840</v>
      </c>
      <c r="P623" s="5">
        <v>536</v>
      </c>
      <c r="Q623" s="5">
        <v>3485</v>
      </c>
      <c r="R623" s="5">
        <v>230</v>
      </c>
      <c r="S623" s="5">
        <v>1407</v>
      </c>
      <c r="T623" s="5">
        <v>0</v>
      </c>
      <c r="U623" s="5">
        <v>0</v>
      </c>
      <c r="V623" s="5"/>
      <c r="W623" s="5">
        <v>9841</v>
      </c>
      <c r="X623" s="5">
        <f>SUM(Tabla5[[#This Row],[ENE]:[DIC]])</f>
        <v>9841</v>
      </c>
      <c r="Y623" s="5">
        <f>Tabla5[[#This Row],[TOTAL]]-Tabla5[[#This Row],[comprobación]]</f>
        <v>0</v>
      </c>
    </row>
    <row r="624" spans="1:25">
      <c r="A624" s="4">
        <v>616</v>
      </c>
      <c r="B624" t="s">
        <v>241</v>
      </c>
      <c r="C624" s="4">
        <v>22103</v>
      </c>
      <c r="D624" s="4">
        <v>22</v>
      </c>
      <c r="E624" s="4">
        <v>103</v>
      </c>
      <c r="F624" t="s">
        <v>54</v>
      </c>
      <c r="G624" s="4" t="s">
        <v>242</v>
      </c>
      <c r="H624" s="4" t="s">
        <v>32</v>
      </c>
      <c r="I624" s="4">
        <v>11</v>
      </c>
      <c r="J624" s="5">
        <v>82</v>
      </c>
      <c r="K624" s="5">
        <v>741</v>
      </c>
      <c r="L624" s="5">
        <v>330</v>
      </c>
      <c r="M624" s="5">
        <v>928</v>
      </c>
      <c r="N624" s="5">
        <v>4325</v>
      </c>
      <c r="O624" s="5">
        <v>3535</v>
      </c>
      <c r="P624" s="5">
        <v>1695</v>
      </c>
      <c r="Q624" s="5">
        <v>3605</v>
      </c>
      <c r="R624" s="5">
        <v>2606</v>
      </c>
      <c r="S624" s="5">
        <v>3318</v>
      </c>
      <c r="T624" s="5">
        <v>0</v>
      </c>
      <c r="U624" s="5">
        <v>0</v>
      </c>
      <c r="V624" s="5"/>
      <c r="W624" s="5">
        <v>21165</v>
      </c>
      <c r="X624" s="5">
        <f>SUM(Tabla5[[#This Row],[ENE]:[DIC]])</f>
        <v>21165</v>
      </c>
      <c r="Y624" s="5">
        <f>Tabla5[[#This Row],[TOTAL]]-Tabla5[[#This Row],[comprobación]]</f>
        <v>0</v>
      </c>
    </row>
    <row r="625" spans="1:25">
      <c r="A625" s="4">
        <v>617</v>
      </c>
      <c r="B625" t="s">
        <v>241</v>
      </c>
      <c r="C625" s="4">
        <v>22104</v>
      </c>
      <c r="D625" s="4">
        <v>22</v>
      </c>
      <c r="E625" s="4">
        <v>104</v>
      </c>
      <c r="F625" t="s">
        <v>243</v>
      </c>
      <c r="G625" s="4" t="s">
        <v>242</v>
      </c>
      <c r="H625" s="4" t="s">
        <v>32</v>
      </c>
      <c r="I625" s="4">
        <v>11</v>
      </c>
      <c r="J625" s="5">
        <v>0</v>
      </c>
      <c r="K625" s="5">
        <v>0</v>
      </c>
      <c r="L625" s="5">
        <v>0</v>
      </c>
      <c r="M625" s="5">
        <v>155</v>
      </c>
      <c r="N625" s="5">
        <v>1393</v>
      </c>
      <c r="O625" s="5">
        <v>0</v>
      </c>
      <c r="P625" s="5">
        <v>0</v>
      </c>
      <c r="Q625" s="5">
        <v>795</v>
      </c>
      <c r="R625" s="5">
        <v>0</v>
      </c>
      <c r="S625" s="5">
        <v>720</v>
      </c>
      <c r="T625" s="5">
        <v>0</v>
      </c>
      <c r="U625" s="5">
        <v>0</v>
      </c>
      <c r="V625" s="5"/>
      <c r="W625" s="5">
        <v>3063</v>
      </c>
      <c r="X625" s="5">
        <f>SUM(Tabla5[[#This Row],[ENE]:[DIC]])</f>
        <v>3063</v>
      </c>
      <c r="Y625" s="5">
        <f>Tabla5[[#This Row],[TOTAL]]-Tabla5[[#This Row],[comprobación]]</f>
        <v>0</v>
      </c>
    </row>
    <row r="626" spans="1:25">
      <c r="A626" s="4">
        <v>618</v>
      </c>
      <c r="B626" t="s">
        <v>241</v>
      </c>
      <c r="C626" s="4">
        <v>22105</v>
      </c>
      <c r="D626" s="4">
        <v>22</v>
      </c>
      <c r="E626" s="4">
        <v>105</v>
      </c>
      <c r="F626" t="s">
        <v>53</v>
      </c>
      <c r="G626" s="4" t="s">
        <v>242</v>
      </c>
      <c r="H626" s="4" t="s">
        <v>32</v>
      </c>
      <c r="I626" s="4">
        <v>11</v>
      </c>
      <c r="J626" s="5">
        <v>21932</v>
      </c>
      <c r="K626" s="5">
        <v>23436</v>
      </c>
      <c r="L626" s="5">
        <v>6460</v>
      </c>
      <c r="M626" s="5">
        <v>25433</v>
      </c>
      <c r="N626" s="5">
        <v>42952</v>
      </c>
      <c r="O626" s="5">
        <v>32561</v>
      </c>
      <c r="P626" s="5">
        <v>24409</v>
      </c>
      <c r="Q626" s="5">
        <v>30465</v>
      </c>
      <c r="R626" s="5">
        <v>29003</v>
      </c>
      <c r="S626" s="5">
        <v>47177</v>
      </c>
      <c r="T626" s="5">
        <v>4617</v>
      </c>
      <c r="U626" s="5">
        <v>4618</v>
      </c>
      <c r="V626" s="5"/>
      <c r="W626" s="5">
        <v>293063</v>
      </c>
      <c r="X626" s="5">
        <f>SUM(Tabla5[[#This Row],[ENE]:[DIC]])</f>
        <v>293063</v>
      </c>
      <c r="Y626" s="5">
        <f>Tabla5[[#This Row],[TOTAL]]-Tabla5[[#This Row],[comprobación]]</f>
        <v>0</v>
      </c>
    </row>
    <row r="627" spans="1:25">
      <c r="A627" s="4">
        <v>619</v>
      </c>
      <c r="B627" t="s">
        <v>241</v>
      </c>
      <c r="C627" s="4">
        <v>24201</v>
      </c>
      <c r="D627" s="4">
        <v>24</v>
      </c>
      <c r="E627" s="4">
        <v>201</v>
      </c>
      <c r="F627" t="s">
        <v>40</v>
      </c>
      <c r="G627" s="4" t="s">
        <v>242</v>
      </c>
      <c r="H627" s="4" t="s">
        <v>32</v>
      </c>
      <c r="I627" s="4">
        <v>11</v>
      </c>
      <c r="J627" s="5">
        <v>755</v>
      </c>
      <c r="K627" s="5">
        <v>2628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6249</v>
      </c>
      <c r="R627" s="5">
        <v>0</v>
      </c>
      <c r="S627" s="5">
        <v>0</v>
      </c>
      <c r="T627" s="5">
        <v>0</v>
      </c>
      <c r="U627" s="5">
        <v>0</v>
      </c>
      <c r="V627" s="5"/>
      <c r="W627" s="5">
        <v>9632</v>
      </c>
      <c r="X627" s="5">
        <f>SUM(Tabla5[[#This Row],[ENE]:[DIC]])</f>
        <v>9632</v>
      </c>
      <c r="Y627" s="5">
        <f>Tabla5[[#This Row],[TOTAL]]-Tabla5[[#This Row],[comprobación]]</f>
        <v>0</v>
      </c>
    </row>
    <row r="628" spans="1:25">
      <c r="A628" s="4">
        <v>620</v>
      </c>
      <c r="B628" t="s">
        <v>241</v>
      </c>
      <c r="C628" s="4">
        <v>24601</v>
      </c>
      <c r="D628" s="4">
        <v>24</v>
      </c>
      <c r="E628" s="4">
        <v>601</v>
      </c>
      <c r="F628" t="s">
        <v>130</v>
      </c>
      <c r="G628" s="4" t="s">
        <v>242</v>
      </c>
      <c r="H628" s="4" t="s">
        <v>32</v>
      </c>
      <c r="I628" s="4">
        <v>11</v>
      </c>
      <c r="J628" s="5">
        <v>1284</v>
      </c>
      <c r="K628" s="5">
        <v>148</v>
      </c>
      <c r="L628" s="5">
        <v>681</v>
      </c>
      <c r="M628" s="5">
        <v>0</v>
      </c>
      <c r="N628" s="5">
        <v>47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/>
      <c r="W628" s="5">
        <v>2160</v>
      </c>
      <c r="X628" s="5">
        <f>SUM(Tabla5[[#This Row],[ENE]:[DIC]])</f>
        <v>2160</v>
      </c>
      <c r="Y628" s="5">
        <f>Tabla5[[#This Row],[TOTAL]]-Tabla5[[#This Row],[comprobación]]</f>
        <v>0</v>
      </c>
    </row>
    <row r="629" spans="1:25">
      <c r="A629" s="4">
        <v>621</v>
      </c>
      <c r="B629" t="s">
        <v>241</v>
      </c>
      <c r="C629" s="4">
        <v>24701</v>
      </c>
      <c r="D629" s="4">
        <v>24</v>
      </c>
      <c r="E629" s="4">
        <v>701</v>
      </c>
      <c r="F629" t="s">
        <v>129</v>
      </c>
      <c r="G629" s="4" t="s">
        <v>242</v>
      </c>
      <c r="H629" s="4" t="s">
        <v>32</v>
      </c>
      <c r="I629" s="4">
        <v>11</v>
      </c>
      <c r="J629" s="5">
        <v>0</v>
      </c>
      <c r="K629" s="5">
        <v>0</v>
      </c>
      <c r="L629" s="5">
        <v>0</v>
      </c>
      <c r="M629" s="5">
        <v>10753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/>
      <c r="W629" s="5">
        <v>10753</v>
      </c>
      <c r="X629" s="5">
        <f>SUM(Tabla5[[#This Row],[ENE]:[DIC]])</f>
        <v>10753</v>
      </c>
      <c r="Y629" s="5">
        <f>Tabla5[[#This Row],[TOTAL]]-Tabla5[[#This Row],[comprobación]]</f>
        <v>0</v>
      </c>
    </row>
    <row r="630" spans="1:25">
      <c r="A630" s="4">
        <v>622</v>
      </c>
      <c r="B630" t="s">
        <v>241</v>
      </c>
      <c r="C630" s="4">
        <v>24901</v>
      </c>
      <c r="D630" s="4">
        <v>24</v>
      </c>
      <c r="E630" s="4">
        <v>901</v>
      </c>
      <c r="F630" t="s">
        <v>131</v>
      </c>
      <c r="G630" s="4" t="s">
        <v>242</v>
      </c>
      <c r="H630" s="4" t="s">
        <v>32</v>
      </c>
      <c r="I630" s="4">
        <v>11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/>
      <c r="W630" s="5">
        <v>0</v>
      </c>
      <c r="X630" s="5">
        <f>SUM(Tabla5[[#This Row],[ENE]:[DIC]])</f>
        <v>0</v>
      </c>
      <c r="Y630" s="5">
        <f>Tabla5[[#This Row],[TOTAL]]-Tabla5[[#This Row],[comprobación]]</f>
        <v>0</v>
      </c>
    </row>
    <row r="631" spans="1:25">
      <c r="A631" s="4">
        <v>623</v>
      </c>
      <c r="B631" t="s">
        <v>241</v>
      </c>
      <c r="C631" s="4">
        <v>24902</v>
      </c>
      <c r="D631" s="4">
        <v>24</v>
      </c>
      <c r="E631" s="4">
        <v>902</v>
      </c>
      <c r="F631" t="s">
        <v>132</v>
      </c>
      <c r="G631" s="4" t="s">
        <v>242</v>
      </c>
      <c r="H631" s="4" t="s">
        <v>32</v>
      </c>
      <c r="I631" s="4">
        <v>11</v>
      </c>
      <c r="J631" s="5">
        <v>0</v>
      </c>
      <c r="K631" s="5">
        <v>14590</v>
      </c>
      <c r="L631" s="5">
        <v>0</v>
      </c>
      <c r="M631" s="5">
        <v>5107</v>
      </c>
      <c r="N631" s="5">
        <v>2568</v>
      </c>
      <c r="O631" s="5">
        <v>0</v>
      </c>
      <c r="P631" s="5">
        <v>7767</v>
      </c>
      <c r="Q631" s="5">
        <v>1765</v>
      </c>
      <c r="R631" s="5">
        <v>0</v>
      </c>
      <c r="S631" s="5">
        <v>0</v>
      </c>
      <c r="T631" s="5">
        <v>0</v>
      </c>
      <c r="U631" s="5">
        <v>0</v>
      </c>
      <c r="V631" s="5"/>
      <c r="W631" s="5">
        <v>31797</v>
      </c>
      <c r="X631" s="5">
        <f>SUM(Tabla5[[#This Row],[ENE]:[DIC]])</f>
        <v>31797</v>
      </c>
      <c r="Y631" s="5">
        <f>Tabla5[[#This Row],[TOTAL]]-Tabla5[[#This Row],[comprobación]]</f>
        <v>0</v>
      </c>
    </row>
    <row r="632" spans="1:25">
      <c r="A632" s="4">
        <v>624</v>
      </c>
      <c r="B632" t="s">
        <v>241</v>
      </c>
      <c r="C632" s="4">
        <v>25201</v>
      </c>
      <c r="D632" s="4">
        <v>25</v>
      </c>
      <c r="E632" s="4">
        <v>201</v>
      </c>
      <c r="F632" t="s">
        <v>244</v>
      </c>
      <c r="G632" s="4" t="s">
        <v>242</v>
      </c>
      <c r="H632" s="4" t="s">
        <v>32</v>
      </c>
      <c r="I632" s="4">
        <v>11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/>
      <c r="W632" s="5">
        <v>0</v>
      </c>
      <c r="X632" s="5">
        <f>SUM(Tabla5[[#This Row],[ENE]:[DIC]])</f>
        <v>0</v>
      </c>
      <c r="Y632" s="5">
        <f>Tabla5[[#This Row],[TOTAL]]-Tabla5[[#This Row],[comprobación]]</f>
        <v>0</v>
      </c>
    </row>
    <row r="633" spans="1:25">
      <c r="A633" s="4">
        <v>625</v>
      </c>
      <c r="B633" t="s">
        <v>241</v>
      </c>
      <c r="C633" s="4">
        <v>25302</v>
      </c>
      <c r="D633" s="4">
        <v>25</v>
      </c>
      <c r="E633" s="4">
        <v>302</v>
      </c>
      <c r="F633" t="s">
        <v>237</v>
      </c>
      <c r="G633" s="4" t="s">
        <v>242</v>
      </c>
      <c r="H633" s="4" t="s">
        <v>32</v>
      </c>
      <c r="I633" s="4">
        <v>11</v>
      </c>
      <c r="J633" s="5">
        <v>0</v>
      </c>
      <c r="K633" s="5">
        <v>185</v>
      </c>
      <c r="L633" s="5">
        <v>0</v>
      </c>
      <c r="M633" s="5">
        <v>0</v>
      </c>
      <c r="N633" s="5">
        <v>453</v>
      </c>
      <c r="O633" s="5">
        <v>0</v>
      </c>
      <c r="P633" s="5">
        <v>704</v>
      </c>
      <c r="Q633" s="5">
        <v>247</v>
      </c>
      <c r="R633" s="5">
        <v>75</v>
      </c>
      <c r="S633" s="5">
        <v>170</v>
      </c>
      <c r="T633" s="5">
        <v>237</v>
      </c>
      <c r="U633" s="5">
        <v>514</v>
      </c>
      <c r="V633" s="5"/>
      <c r="W633" s="5">
        <v>2585</v>
      </c>
      <c r="X633" s="5">
        <f>SUM(Tabla5[[#This Row],[ENE]:[DIC]])</f>
        <v>2585</v>
      </c>
      <c r="Y633" s="5">
        <f>Tabla5[[#This Row],[TOTAL]]-Tabla5[[#This Row],[comprobación]]</f>
        <v>0</v>
      </c>
    </row>
    <row r="634" spans="1:25">
      <c r="A634" s="4">
        <v>626</v>
      </c>
      <c r="B634" t="s">
        <v>241</v>
      </c>
      <c r="C634" s="4">
        <v>25401</v>
      </c>
      <c r="D634" s="4">
        <v>25</v>
      </c>
      <c r="E634" s="4">
        <v>401</v>
      </c>
      <c r="F634" t="s">
        <v>238</v>
      </c>
      <c r="G634" s="4" t="s">
        <v>242</v>
      </c>
      <c r="H634" s="4" t="s">
        <v>32</v>
      </c>
      <c r="I634" s="4">
        <v>11</v>
      </c>
      <c r="J634" s="5">
        <v>0</v>
      </c>
      <c r="K634" s="5">
        <v>0</v>
      </c>
      <c r="L634" s="5">
        <v>3323</v>
      </c>
      <c r="M634" s="5">
        <v>0</v>
      </c>
      <c r="N634" s="5">
        <v>0</v>
      </c>
      <c r="O634" s="5">
        <v>4330</v>
      </c>
      <c r="P634" s="5">
        <v>0</v>
      </c>
      <c r="Q634" s="5">
        <v>2563</v>
      </c>
      <c r="R634" s="5">
        <v>0</v>
      </c>
      <c r="S634" s="5">
        <v>0</v>
      </c>
      <c r="T634" s="5">
        <v>0</v>
      </c>
      <c r="U634" s="5">
        <v>0</v>
      </c>
      <c r="V634" s="5"/>
      <c r="W634" s="5">
        <v>10216</v>
      </c>
      <c r="X634" s="5">
        <f>SUM(Tabla5[[#This Row],[ENE]:[DIC]])</f>
        <v>10216</v>
      </c>
      <c r="Y634" s="5">
        <f>Tabla5[[#This Row],[TOTAL]]-Tabla5[[#This Row],[comprobación]]</f>
        <v>0</v>
      </c>
    </row>
    <row r="635" spans="1:25">
      <c r="A635" s="4">
        <v>627</v>
      </c>
      <c r="B635" t="s">
        <v>241</v>
      </c>
      <c r="C635" s="4">
        <v>26101</v>
      </c>
      <c r="D635" s="4">
        <v>26</v>
      </c>
      <c r="E635" s="4">
        <v>101</v>
      </c>
      <c r="F635" t="s">
        <v>41</v>
      </c>
      <c r="G635" s="4" t="s">
        <v>242</v>
      </c>
      <c r="H635" s="4" t="s">
        <v>32</v>
      </c>
      <c r="I635" s="4">
        <v>11</v>
      </c>
      <c r="J635" s="5">
        <v>12489</v>
      </c>
      <c r="K635" s="5">
        <v>45352</v>
      </c>
      <c r="L635" s="5">
        <v>16976</v>
      </c>
      <c r="M635" s="5">
        <v>57131</v>
      </c>
      <c r="N635" s="5">
        <v>44635</v>
      </c>
      <c r="O635" s="5">
        <v>37455</v>
      </c>
      <c r="P635" s="5">
        <v>23840</v>
      </c>
      <c r="Q635" s="5">
        <v>35412</v>
      </c>
      <c r="R635" s="5">
        <v>37512</v>
      </c>
      <c r="S635" s="5">
        <v>57528</v>
      </c>
      <c r="T635" s="5">
        <v>15835</v>
      </c>
      <c r="U635" s="5">
        <v>15835</v>
      </c>
      <c r="V635" s="5"/>
      <c r="W635" s="5">
        <v>400000</v>
      </c>
      <c r="X635" s="5">
        <f>SUM(Tabla5[[#This Row],[ENE]:[DIC]])</f>
        <v>400000</v>
      </c>
      <c r="Y635" s="5">
        <f>Tabla5[[#This Row],[TOTAL]]-Tabla5[[#This Row],[comprobación]]</f>
        <v>0</v>
      </c>
    </row>
    <row r="636" spans="1:25">
      <c r="A636" s="4">
        <v>628</v>
      </c>
      <c r="B636" t="s">
        <v>241</v>
      </c>
      <c r="C636" s="4">
        <v>26102</v>
      </c>
      <c r="D636" s="4">
        <v>26</v>
      </c>
      <c r="E636" s="4">
        <v>102</v>
      </c>
      <c r="F636" t="s">
        <v>94</v>
      </c>
      <c r="G636" s="4" t="s">
        <v>242</v>
      </c>
      <c r="H636" s="4" t="s">
        <v>32</v>
      </c>
      <c r="I636" s="4">
        <v>11</v>
      </c>
      <c r="J636" s="5">
        <v>1810</v>
      </c>
      <c r="K636" s="5">
        <v>15086</v>
      </c>
      <c r="L636" s="5">
        <v>6906</v>
      </c>
      <c r="M636" s="5">
        <v>12270</v>
      </c>
      <c r="N636" s="5">
        <v>17874</v>
      </c>
      <c r="O636" s="5">
        <v>19686</v>
      </c>
      <c r="P636" s="5">
        <v>15803</v>
      </c>
      <c r="Q636" s="5">
        <v>19492</v>
      </c>
      <c r="R636" s="5">
        <v>27756</v>
      </c>
      <c r="S636" s="5">
        <v>30549</v>
      </c>
      <c r="T636" s="5">
        <v>16785</v>
      </c>
      <c r="U636" s="5">
        <v>16784</v>
      </c>
      <c r="V636" s="5"/>
      <c r="W636" s="5">
        <v>200801</v>
      </c>
      <c r="X636" s="5">
        <f>SUM(Tabla5[[#This Row],[ENE]:[DIC]])</f>
        <v>200801</v>
      </c>
      <c r="Y636" s="5">
        <f>Tabla5[[#This Row],[TOTAL]]-Tabla5[[#This Row],[comprobación]]</f>
        <v>0</v>
      </c>
    </row>
    <row r="637" spans="1:25">
      <c r="A637" s="4">
        <v>629</v>
      </c>
      <c r="B637" t="s">
        <v>241</v>
      </c>
      <c r="C637" s="4">
        <v>26103</v>
      </c>
      <c r="D637" s="4">
        <v>26</v>
      </c>
      <c r="E637" s="4">
        <v>103</v>
      </c>
      <c r="F637" t="s">
        <v>133</v>
      </c>
      <c r="G637" s="4" t="s">
        <v>242</v>
      </c>
      <c r="H637" s="4" t="s">
        <v>32</v>
      </c>
      <c r="I637" s="4">
        <v>11</v>
      </c>
      <c r="J637" s="5">
        <v>1908</v>
      </c>
      <c r="K637" s="5">
        <v>2354</v>
      </c>
      <c r="L637" s="5">
        <v>3433</v>
      </c>
      <c r="M637" s="5">
        <v>3330</v>
      </c>
      <c r="N637" s="5">
        <v>16559</v>
      </c>
      <c r="O637" s="5">
        <v>14524</v>
      </c>
      <c r="P637" s="5">
        <v>10797</v>
      </c>
      <c r="Q637" s="5">
        <v>13466</v>
      </c>
      <c r="R637" s="5">
        <v>9467</v>
      </c>
      <c r="S637" s="5">
        <v>4092</v>
      </c>
      <c r="T637" s="5">
        <v>0</v>
      </c>
      <c r="U637" s="5">
        <v>4093</v>
      </c>
      <c r="V637" s="5"/>
      <c r="W637" s="5">
        <v>84023</v>
      </c>
      <c r="X637" s="5">
        <f>SUM(Tabla5[[#This Row],[ENE]:[DIC]])</f>
        <v>84023</v>
      </c>
      <c r="Y637" s="5">
        <f>Tabla5[[#This Row],[TOTAL]]-Tabla5[[#This Row],[comprobación]]</f>
        <v>0</v>
      </c>
    </row>
    <row r="638" spans="1:25">
      <c r="A638" s="4">
        <v>630</v>
      </c>
      <c r="B638" t="s">
        <v>241</v>
      </c>
      <c r="C638" s="4">
        <v>26104</v>
      </c>
      <c r="D638" s="4">
        <v>26</v>
      </c>
      <c r="E638" s="4">
        <v>104</v>
      </c>
      <c r="F638" t="s">
        <v>134</v>
      </c>
      <c r="G638" s="4" t="s">
        <v>242</v>
      </c>
      <c r="H638" s="4" t="s">
        <v>32</v>
      </c>
      <c r="I638" s="4">
        <v>11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/>
      <c r="W638" s="5">
        <v>0</v>
      </c>
      <c r="X638" s="5">
        <f>SUM(Tabla5[[#This Row],[ENE]:[DIC]])</f>
        <v>0</v>
      </c>
      <c r="Y638" s="5">
        <f>Tabla5[[#This Row],[TOTAL]]-Tabla5[[#This Row],[comprobación]]</f>
        <v>0</v>
      </c>
    </row>
    <row r="639" spans="1:25">
      <c r="A639" s="4">
        <v>631</v>
      </c>
      <c r="B639" t="s">
        <v>241</v>
      </c>
      <c r="C639" s="4">
        <v>29101</v>
      </c>
      <c r="D639" s="4">
        <v>29</v>
      </c>
      <c r="E639" s="4">
        <v>101</v>
      </c>
      <c r="F639" t="s">
        <v>136</v>
      </c>
      <c r="G639" s="4" t="s">
        <v>242</v>
      </c>
      <c r="H639" s="4" t="s">
        <v>32</v>
      </c>
      <c r="I639" s="4">
        <v>11</v>
      </c>
      <c r="J639" s="5">
        <v>0</v>
      </c>
      <c r="K639" s="5">
        <v>0</v>
      </c>
      <c r="L639" s="5">
        <v>0</v>
      </c>
      <c r="M639" s="5">
        <v>435</v>
      </c>
      <c r="N639" s="5">
        <v>0</v>
      </c>
      <c r="O639" s="5">
        <v>2471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/>
      <c r="W639" s="5">
        <v>2906</v>
      </c>
      <c r="X639" s="5">
        <f>SUM(Tabla5[[#This Row],[ENE]:[DIC]])</f>
        <v>2906</v>
      </c>
      <c r="Y639" s="5">
        <f>Tabla5[[#This Row],[TOTAL]]-Tabla5[[#This Row],[comprobación]]</f>
        <v>0</v>
      </c>
    </row>
    <row r="640" spans="1:25">
      <c r="A640" s="4">
        <v>632</v>
      </c>
      <c r="B640" t="s">
        <v>241</v>
      </c>
      <c r="C640" s="4">
        <v>29301</v>
      </c>
      <c r="D640" s="4">
        <v>29</v>
      </c>
      <c r="E640" s="4">
        <v>301</v>
      </c>
      <c r="F640" t="s">
        <v>95</v>
      </c>
      <c r="G640" s="4" t="s">
        <v>242</v>
      </c>
      <c r="H640" s="4" t="s">
        <v>32</v>
      </c>
      <c r="I640" s="4">
        <v>11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7589</v>
      </c>
      <c r="P640" s="5">
        <v>0</v>
      </c>
      <c r="Q640" s="5">
        <v>0</v>
      </c>
      <c r="R640" s="5">
        <v>5150</v>
      </c>
      <c r="S640" s="5">
        <v>0</v>
      </c>
      <c r="T640" s="5">
        <v>0</v>
      </c>
      <c r="U640" s="5">
        <v>0</v>
      </c>
      <c r="V640" s="5"/>
      <c r="W640" s="5">
        <v>12739</v>
      </c>
      <c r="X640" s="5">
        <f>SUM(Tabla5[[#This Row],[ENE]:[DIC]])</f>
        <v>12739</v>
      </c>
      <c r="Y640" s="5">
        <f>Tabla5[[#This Row],[TOTAL]]-Tabla5[[#This Row],[comprobación]]</f>
        <v>0</v>
      </c>
    </row>
    <row r="641" spans="1:25">
      <c r="A641" s="4">
        <v>633</v>
      </c>
      <c r="B641" t="s">
        <v>241</v>
      </c>
      <c r="C641" s="4">
        <v>29401</v>
      </c>
      <c r="D641" s="4">
        <v>29</v>
      </c>
      <c r="E641" s="4">
        <v>401</v>
      </c>
      <c r="F641" t="s">
        <v>55</v>
      </c>
      <c r="G641" s="4" t="s">
        <v>242</v>
      </c>
      <c r="H641" s="4" t="s">
        <v>32</v>
      </c>
      <c r="I641" s="4">
        <v>11</v>
      </c>
      <c r="J641" s="5">
        <v>3970</v>
      </c>
      <c r="K641" s="5">
        <v>0</v>
      </c>
      <c r="L641" s="5">
        <v>1082</v>
      </c>
      <c r="M641" s="5">
        <v>0</v>
      </c>
      <c r="N641" s="5">
        <v>0</v>
      </c>
      <c r="O641" s="5">
        <v>0</v>
      </c>
      <c r="P641" s="5">
        <v>0</v>
      </c>
      <c r="Q641" s="5">
        <v>11330</v>
      </c>
      <c r="R641" s="5">
        <v>0</v>
      </c>
      <c r="S641" s="5">
        <v>0</v>
      </c>
      <c r="T641" s="5">
        <v>0</v>
      </c>
      <c r="U641" s="5">
        <v>0</v>
      </c>
      <c r="V641" s="5"/>
      <c r="W641" s="5">
        <v>16382</v>
      </c>
      <c r="X641" s="5">
        <f>SUM(Tabla5[[#This Row],[ENE]:[DIC]])</f>
        <v>16382</v>
      </c>
      <c r="Y641" s="5">
        <f>Tabla5[[#This Row],[TOTAL]]-Tabla5[[#This Row],[comprobación]]</f>
        <v>0</v>
      </c>
    </row>
    <row r="642" spans="1:25">
      <c r="A642" s="4">
        <v>634</v>
      </c>
      <c r="B642" t="s">
        <v>241</v>
      </c>
      <c r="C642" s="4">
        <v>29601</v>
      </c>
      <c r="D642" s="4">
        <v>29</v>
      </c>
      <c r="E642" s="4">
        <v>601</v>
      </c>
      <c r="F642" t="s">
        <v>88</v>
      </c>
      <c r="G642" s="4" t="s">
        <v>242</v>
      </c>
      <c r="H642" s="4" t="s">
        <v>32</v>
      </c>
      <c r="I642" s="4">
        <v>11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/>
      <c r="W642" s="5">
        <v>0</v>
      </c>
      <c r="X642" s="5">
        <f>SUM(Tabla5[[#This Row],[ENE]:[DIC]])</f>
        <v>0</v>
      </c>
      <c r="Y642" s="5">
        <f>Tabla5[[#This Row],[TOTAL]]-Tabla5[[#This Row],[comprobación]]</f>
        <v>0</v>
      </c>
    </row>
    <row r="643" spans="1:25">
      <c r="A643" s="4">
        <v>635</v>
      </c>
      <c r="B643" t="s">
        <v>241</v>
      </c>
      <c r="C643" s="4">
        <v>29602</v>
      </c>
      <c r="D643" s="4">
        <v>29</v>
      </c>
      <c r="E643" s="4">
        <v>602</v>
      </c>
      <c r="F643" t="s">
        <v>118</v>
      </c>
      <c r="G643" s="4" t="s">
        <v>242</v>
      </c>
      <c r="H643" s="4" t="s">
        <v>32</v>
      </c>
      <c r="I643" s="4">
        <v>11</v>
      </c>
      <c r="J643" s="5">
        <v>0</v>
      </c>
      <c r="K643" s="5">
        <v>0</v>
      </c>
      <c r="L643" s="5">
        <v>0</v>
      </c>
      <c r="M643" s="5">
        <v>6320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/>
      <c r="W643" s="5">
        <v>6320</v>
      </c>
      <c r="X643" s="5">
        <f>SUM(Tabla5[[#This Row],[ENE]:[DIC]])</f>
        <v>6320</v>
      </c>
      <c r="Y643" s="5">
        <f>Tabla5[[#This Row],[TOTAL]]-Tabla5[[#This Row],[comprobación]]</f>
        <v>0</v>
      </c>
    </row>
    <row r="644" spans="1:25">
      <c r="A644" s="4">
        <v>636</v>
      </c>
      <c r="B644" t="s">
        <v>241</v>
      </c>
      <c r="C644" s="4">
        <v>29901</v>
      </c>
      <c r="D644" s="4">
        <v>29</v>
      </c>
      <c r="E644" s="4">
        <v>901</v>
      </c>
      <c r="F644" t="s">
        <v>42</v>
      </c>
      <c r="G644" s="4" t="s">
        <v>242</v>
      </c>
      <c r="H644" s="4" t="s">
        <v>32</v>
      </c>
      <c r="I644" s="4">
        <v>11</v>
      </c>
      <c r="J644" s="5">
        <v>4788</v>
      </c>
      <c r="K644" s="5">
        <v>6582</v>
      </c>
      <c r="L644" s="5">
        <v>1275</v>
      </c>
      <c r="M644" s="5">
        <v>425</v>
      </c>
      <c r="N644" s="5">
        <v>2978</v>
      </c>
      <c r="O644" s="5">
        <v>0</v>
      </c>
      <c r="P644" s="5">
        <v>8201</v>
      </c>
      <c r="Q644" s="5">
        <v>4842</v>
      </c>
      <c r="R644" s="5">
        <v>5887</v>
      </c>
      <c r="S644" s="5">
        <v>14117</v>
      </c>
      <c r="T644" s="5">
        <v>91</v>
      </c>
      <c r="U644" s="5">
        <v>0</v>
      </c>
      <c r="V644" s="5"/>
      <c r="W644" s="5">
        <v>49186</v>
      </c>
      <c r="X644" s="5">
        <f>SUM(Tabla5[[#This Row],[ENE]:[DIC]])</f>
        <v>49186</v>
      </c>
      <c r="Y644" s="5">
        <f>Tabla5[[#This Row],[TOTAL]]-Tabla5[[#This Row],[comprobación]]</f>
        <v>0</v>
      </c>
    </row>
    <row r="645" spans="1:25">
      <c r="A645" s="4">
        <v>637</v>
      </c>
      <c r="B645" t="s">
        <v>241</v>
      </c>
      <c r="C645" s="4">
        <v>31101</v>
      </c>
      <c r="D645" s="4">
        <v>31</v>
      </c>
      <c r="E645" s="4">
        <v>101</v>
      </c>
      <c r="F645" t="s">
        <v>56</v>
      </c>
      <c r="G645" s="4" t="s">
        <v>242</v>
      </c>
      <c r="H645" s="4" t="s">
        <v>32</v>
      </c>
      <c r="I645" s="4">
        <v>11</v>
      </c>
      <c r="J645" s="5">
        <v>2274</v>
      </c>
      <c r="K645" s="5">
        <v>0</v>
      </c>
      <c r="L645" s="5">
        <v>3429</v>
      </c>
      <c r="M645" s="5">
        <v>2288</v>
      </c>
      <c r="N645" s="5">
        <v>3151</v>
      </c>
      <c r="O645" s="5">
        <v>1547</v>
      </c>
      <c r="P645" s="5">
        <v>0</v>
      </c>
      <c r="Q645" s="5">
        <v>6933</v>
      </c>
      <c r="R645" s="5">
        <v>13941</v>
      </c>
      <c r="S645" s="5">
        <v>4865</v>
      </c>
      <c r="T645" s="5">
        <v>9015</v>
      </c>
      <c r="U645" s="5">
        <v>9013</v>
      </c>
      <c r="V645" s="5"/>
      <c r="W645" s="5">
        <v>56456</v>
      </c>
      <c r="X645" s="5">
        <f>SUM(Tabla5[[#This Row],[ENE]:[DIC]])</f>
        <v>56456</v>
      </c>
      <c r="Y645" s="5">
        <f>Tabla5[[#This Row],[TOTAL]]-Tabla5[[#This Row],[comprobación]]</f>
        <v>0</v>
      </c>
    </row>
    <row r="646" spans="1:25">
      <c r="A646" s="4">
        <v>638</v>
      </c>
      <c r="B646" t="s">
        <v>241</v>
      </c>
      <c r="C646" s="4">
        <v>31301</v>
      </c>
      <c r="D646" s="4">
        <v>31</v>
      </c>
      <c r="E646" s="4">
        <v>301</v>
      </c>
      <c r="F646" t="s">
        <v>59</v>
      </c>
      <c r="G646" s="4" t="s">
        <v>242</v>
      </c>
      <c r="H646" s="4" t="s">
        <v>32</v>
      </c>
      <c r="I646" s="4">
        <v>11</v>
      </c>
      <c r="J646" s="5">
        <v>1350</v>
      </c>
      <c r="K646" s="5">
        <v>657</v>
      </c>
      <c r="L646" s="5">
        <v>348</v>
      </c>
      <c r="M646" s="5">
        <v>387</v>
      </c>
      <c r="N646" s="5">
        <v>328</v>
      </c>
      <c r="O646" s="5">
        <v>1706</v>
      </c>
      <c r="P646" s="5">
        <v>714</v>
      </c>
      <c r="Q646" s="5">
        <v>725</v>
      </c>
      <c r="R646" s="5">
        <v>450</v>
      </c>
      <c r="S646" s="5">
        <v>1011</v>
      </c>
      <c r="T646" s="5">
        <v>662</v>
      </c>
      <c r="U646" s="5">
        <v>662</v>
      </c>
      <c r="V646" s="5"/>
      <c r="W646" s="5">
        <v>9000</v>
      </c>
      <c r="X646" s="5">
        <f>SUM(Tabla5[[#This Row],[ENE]:[DIC]])</f>
        <v>9000</v>
      </c>
      <c r="Y646" s="5">
        <f>Tabla5[[#This Row],[TOTAL]]-Tabla5[[#This Row],[comprobación]]</f>
        <v>0</v>
      </c>
    </row>
    <row r="647" spans="1:25">
      <c r="A647" s="4">
        <v>639</v>
      </c>
      <c r="B647" t="s">
        <v>241</v>
      </c>
      <c r="C647" s="4">
        <v>31401</v>
      </c>
      <c r="D647" s="4">
        <v>31</v>
      </c>
      <c r="E647" s="4">
        <v>401</v>
      </c>
      <c r="F647" t="s">
        <v>60</v>
      </c>
      <c r="G647" s="4" t="s">
        <v>242</v>
      </c>
      <c r="H647" s="4" t="s">
        <v>32</v>
      </c>
      <c r="I647" s="4">
        <v>11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/>
      <c r="W647" s="5">
        <v>0</v>
      </c>
      <c r="X647" s="5">
        <f>SUM(Tabla5[[#This Row],[ENE]:[DIC]])</f>
        <v>0</v>
      </c>
      <c r="Y647" s="5">
        <f>Tabla5[[#This Row],[TOTAL]]-Tabla5[[#This Row],[comprobación]]</f>
        <v>0</v>
      </c>
    </row>
    <row r="648" spans="1:25">
      <c r="A648" s="4">
        <v>640</v>
      </c>
      <c r="B648" t="s">
        <v>241</v>
      </c>
      <c r="C648" s="4">
        <v>32201</v>
      </c>
      <c r="D648" s="4">
        <v>32</v>
      </c>
      <c r="E648" s="4">
        <v>201</v>
      </c>
      <c r="F648" t="s">
        <v>188</v>
      </c>
      <c r="G648" s="4" t="s">
        <v>242</v>
      </c>
      <c r="H648" s="4" t="s">
        <v>32</v>
      </c>
      <c r="I648" s="4">
        <v>11</v>
      </c>
      <c r="J648" s="5">
        <v>46334</v>
      </c>
      <c r="K648" s="5">
        <v>22438</v>
      </c>
      <c r="L648" s="5">
        <v>22438</v>
      </c>
      <c r="M648" s="5">
        <v>22438</v>
      </c>
      <c r="N648" s="5">
        <v>22438</v>
      </c>
      <c r="O648" s="5">
        <v>22438</v>
      </c>
      <c r="P648" s="5">
        <v>22438</v>
      </c>
      <c r="Q648" s="5">
        <v>22438</v>
      </c>
      <c r="R648" s="5">
        <v>22438</v>
      </c>
      <c r="S648" s="5">
        <v>22438</v>
      </c>
      <c r="T648" s="5">
        <v>22438</v>
      </c>
      <c r="U648" s="5">
        <v>22441</v>
      </c>
      <c r="V648" s="5"/>
      <c r="W648" s="5">
        <v>293155</v>
      </c>
      <c r="X648" s="5">
        <f>SUM(Tabla5[[#This Row],[ENE]:[DIC]])</f>
        <v>293155</v>
      </c>
      <c r="Y648" s="5">
        <f>Tabla5[[#This Row],[TOTAL]]-Tabla5[[#This Row],[comprobación]]</f>
        <v>0</v>
      </c>
    </row>
    <row r="649" spans="1:25">
      <c r="A649" s="4">
        <v>641</v>
      </c>
      <c r="B649" t="s">
        <v>241</v>
      </c>
      <c r="C649" s="4">
        <v>32202</v>
      </c>
      <c r="D649" s="4">
        <v>32</v>
      </c>
      <c r="E649" s="4">
        <v>202</v>
      </c>
      <c r="F649" t="s">
        <v>169</v>
      </c>
      <c r="G649" s="4" t="s">
        <v>242</v>
      </c>
      <c r="H649" s="4" t="s">
        <v>32</v>
      </c>
      <c r="I649" s="4">
        <v>11</v>
      </c>
      <c r="J649" s="5">
        <v>0</v>
      </c>
      <c r="K649" s="5">
        <v>0</v>
      </c>
      <c r="L649" s="5">
        <v>3090</v>
      </c>
      <c r="M649" s="5">
        <v>0</v>
      </c>
      <c r="N649" s="5">
        <v>0</v>
      </c>
      <c r="O649" s="5">
        <v>7725</v>
      </c>
      <c r="P649" s="5">
        <v>0</v>
      </c>
      <c r="Q649" s="5">
        <v>0</v>
      </c>
      <c r="R649" s="5">
        <v>9270</v>
      </c>
      <c r="S649" s="5">
        <v>0</v>
      </c>
      <c r="T649" s="5">
        <v>0</v>
      </c>
      <c r="U649" s="5">
        <v>0</v>
      </c>
      <c r="V649" s="5"/>
      <c r="W649" s="5">
        <v>20085</v>
      </c>
      <c r="X649" s="5">
        <f>SUM(Tabla5[[#This Row],[ENE]:[DIC]])</f>
        <v>20085</v>
      </c>
      <c r="Y649" s="5">
        <f>Tabla5[[#This Row],[TOTAL]]-Tabla5[[#This Row],[comprobación]]</f>
        <v>0</v>
      </c>
    </row>
    <row r="650" spans="1:25">
      <c r="A650" s="4">
        <v>642</v>
      </c>
      <c r="B650" t="s">
        <v>241</v>
      </c>
      <c r="C650" s="4">
        <v>33908</v>
      </c>
      <c r="D650" s="4">
        <v>33</v>
      </c>
      <c r="E650" s="4">
        <v>908</v>
      </c>
      <c r="F650" t="s">
        <v>240</v>
      </c>
      <c r="G650" s="4" t="s">
        <v>242</v>
      </c>
      <c r="H650" s="4" t="s">
        <v>32</v>
      </c>
      <c r="I650" s="4">
        <v>11</v>
      </c>
      <c r="J650" s="5">
        <v>17167</v>
      </c>
      <c r="K650" s="5">
        <v>8583</v>
      </c>
      <c r="L650" s="5">
        <v>17167</v>
      </c>
      <c r="M650" s="5">
        <v>17167</v>
      </c>
      <c r="N650" s="5">
        <v>17167</v>
      </c>
      <c r="O650" s="5">
        <v>17167</v>
      </c>
      <c r="P650" s="5">
        <v>17167</v>
      </c>
      <c r="Q650" s="5">
        <v>17167</v>
      </c>
      <c r="R650" s="5">
        <v>17167</v>
      </c>
      <c r="S650" s="5">
        <v>17164</v>
      </c>
      <c r="T650" s="5">
        <v>0</v>
      </c>
      <c r="U650" s="5">
        <v>0</v>
      </c>
      <c r="V650" s="5"/>
      <c r="W650" s="5">
        <v>163083</v>
      </c>
      <c r="X650" s="5">
        <f>SUM(Tabla5[[#This Row],[ENE]:[DIC]])</f>
        <v>163083</v>
      </c>
      <c r="Y650" s="5">
        <f>Tabla5[[#This Row],[TOTAL]]-Tabla5[[#This Row],[comprobación]]</f>
        <v>0</v>
      </c>
    </row>
    <row r="651" spans="1:25">
      <c r="A651" s="4">
        <v>643</v>
      </c>
      <c r="B651" t="s">
        <v>241</v>
      </c>
      <c r="C651" s="4">
        <v>35102</v>
      </c>
      <c r="D651" s="4">
        <v>35</v>
      </c>
      <c r="E651" s="4">
        <v>102</v>
      </c>
      <c r="F651" t="s">
        <v>62</v>
      </c>
      <c r="G651" s="4" t="s">
        <v>242</v>
      </c>
      <c r="H651" s="4" t="s">
        <v>32</v>
      </c>
      <c r="I651" s="4">
        <v>11</v>
      </c>
      <c r="J651" s="5">
        <v>1090</v>
      </c>
      <c r="K651" s="5">
        <v>3036</v>
      </c>
      <c r="L651" s="5">
        <v>0</v>
      </c>
      <c r="M651" s="5">
        <v>5498</v>
      </c>
      <c r="N651" s="5">
        <v>3643</v>
      </c>
      <c r="O651" s="5">
        <v>1379</v>
      </c>
      <c r="P651" s="5">
        <v>6040</v>
      </c>
      <c r="Q651" s="5">
        <v>5530</v>
      </c>
      <c r="R651" s="5">
        <v>1758</v>
      </c>
      <c r="S651" s="5">
        <v>10959</v>
      </c>
      <c r="T651" s="5">
        <v>0</v>
      </c>
      <c r="U651" s="5">
        <v>0</v>
      </c>
      <c r="V651" s="5"/>
      <c r="W651" s="5">
        <v>38933</v>
      </c>
      <c r="X651" s="5">
        <f>SUM(Tabla5[[#This Row],[ENE]:[DIC]])</f>
        <v>38933</v>
      </c>
      <c r="Y651" s="5">
        <f>Tabla5[[#This Row],[TOTAL]]-Tabla5[[#This Row],[comprobación]]</f>
        <v>0</v>
      </c>
    </row>
    <row r="652" spans="1:25">
      <c r="A652" s="4">
        <v>644</v>
      </c>
      <c r="B652" t="s">
        <v>241</v>
      </c>
      <c r="C652" s="4">
        <v>35201</v>
      </c>
      <c r="D652" s="4">
        <v>35</v>
      </c>
      <c r="E652" s="4">
        <v>201</v>
      </c>
      <c r="F652" t="s">
        <v>119</v>
      </c>
      <c r="G652" s="4" t="s">
        <v>242</v>
      </c>
      <c r="H652" s="4" t="s">
        <v>32</v>
      </c>
      <c r="I652" s="4">
        <v>11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/>
      <c r="W652" s="5">
        <v>0</v>
      </c>
      <c r="X652" s="5">
        <f>SUM(Tabla5[[#This Row],[ENE]:[DIC]])</f>
        <v>0</v>
      </c>
      <c r="Y652" s="5">
        <f>Tabla5[[#This Row],[TOTAL]]-Tabla5[[#This Row],[comprobación]]</f>
        <v>0</v>
      </c>
    </row>
    <row r="653" spans="1:25">
      <c r="A653" s="4">
        <v>645</v>
      </c>
      <c r="B653" t="s">
        <v>241</v>
      </c>
      <c r="C653" s="4">
        <v>35203</v>
      </c>
      <c r="D653" s="4">
        <v>35</v>
      </c>
      <c r="E653" s="4">
        <v>203</v>
      </c>
      <c r="F653" t="s">
        <v>162</v>
      </c>
      <c r="G653" s="4" t="s">
        <v>242</v>
      </c>
      <c r="H653" s="4" t="s">
        <v>32</v>
      </c>
      <c r="I653" s="4">
        <v>11</v>
      </c>
      <c r="J653" s="5">
        <v>0</v>
      </c>
      <c r="K653" s="5">
        <v>72</v>
      </c>
      <c r="L653" s="5">
        <v>0</v>
      </c>
      <c r="M653" s="5">
        <v>275</v>
      </c>
      <c r="N653" s="5">
        <v>1070</v>
      </c>
      <c r="O653" s="5">
        <v>733</v>
      </c>
      <c r="P653" s="5">
        <v>167</v>
      </c>
      <c r="Q653" s="5">
        <v>1428</v>
      </c>
      <c r="R653" s="5">
        <v>0</v>
      </c>
      <c r="S653" s="5">
        <v>0</v>
      </c>
      <c r="T653" s="5">
        <v>0</v>
      </c>
      <c r="U653" s="5">
        <v>0</v>
      </c>
      <c r="V653" s="5"/>
      <c r="W653" s="5">
        <v>3745</v>
      </c>
      <c r="X653" s="5">
        <f>SUM(Tabla5[[#This Row],[ENE]:[DIC]])</f>
        <v>3745</v>
      </c>
      <c r="Y653" s="5">
        <f>Tabla5[[#This Row],[TOTAL]]-Tabla5[[#This Row],[comprobación]]</f>
        <v>0</v>
      </c>
    </row>
    <row r="654" spans="1:25">
      <c r="A654" s="4">
        <v>646</v>
      </c>
      <c r="B654" t="s">
        <v>241</v>
      </c>
      <c r="C654" s="4">
        <v>35401</v>
      </c>
      <c r="D654" s="4">
        <v>35</v>
      </c>
      <c r="E654" s="4">
        <v>401</v>
      </c>
      <c r="F654" t="s">
        <v>245</v>
      </c>
      <c r="G654" s="4" t="s">
        <v>242</v>
      </c>
      <c r="H654" s="4" t="s">
        <v>32</v>
      </c>
      <c r="I654" s="4">
        <v>11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/>
      <c r="W654" s="5">
        <v>0</v>
      </c>
      <c r="X654" s="5">
        <f>SUM(Tabla5[[#This Row],[ENE]:[DIC]])</f>
        <v>0</v>
      </c>
      <c r="Y654" s="5">
        <f>Tabla5[[#This Row],[TOTAL]]-Tabla5[[#This Row],[comprobación]]</f>
        <v>0</v>
      </c>
    </row>
    <row r="655" spans="1:25">
      <c r="A655" s="4">
        <v>647</v>
      </c>
      <c r="B655" t="s">
        <v>241</v>
      </c>
      <c r="C655" s="4">
        <v>35501</v>
      </c>
      <c r="D655" s="4">
        <v>35</v>
      </c>
      <c r="E655" s="4">
        <v>501</v>
      </c>
      <c r="F655" t="s">
        <v>63</v>
      </c>
      <c r="G655" s="4" t="s">
        <v>242</v>
      </c>
      <c r="H655" s="4" t="s">
        <v>32</v>
      </c>
      <c r="I655" s="4">
        <v>11</v>
      </c>
      <c r="J655" s="5">
        <v>1716</v>
      </c>
      <c r="K655" s="5">
        <v>5324</v>
      </c>
      <c r="L655" s="5">
        <v>4751</v>
      </c>
      <c r="M655" s="5">
        <v>8999</v>
      </c>
      <c r="N655" s="5">
        <v>7552</v>
      </c>
      <c r="O655" s="5">
        <v>3048</v>
      </c>
      <c r="P655" s="5">
        <v>7937</v>
      </c>
      <c r="Q655" s="5">
        <v>5405</v>
      </c>
      <c r="R655" s="5">
        <v>4582</v>
      </c>
      <c r="S655" s="5">
        <v>4445</v>
      </c>
      <c r="T655" s="5">
        <v>3121</v>
      </c>
      <c r="U655" s="5">
        <v>3121</v>
      </c>
      <c r="V655" s="5"/>
      <c r="W655" s="5">
        <v>60001</v>
      </c>
      <c r="X655" s="5">
        <f>SUM(Tabla5[[#This Row],[ENE]:[DIC]])</f>
        <v>60001</v>
      </c>
      <c r="Y655" s="5">
        <f>Tabla5[[#This Row],[TOTAL]]-Tabla5[[#This Row],[comprobación]]</f>
        <v>0</v>
      </c>
    </row>
    <row r="656" spans="1:25">
      <c r="A656" s="4">
        <v>648</v>
      </c>
      <c r="B656" t="s">
        <v>241</v>
      </c>
      <c r="C656" s="4">
        <v>37501</v>
      </c>
      <c r="D656" s="4">
        <v>37</v>
      </c>
      <c r="E656" s="4">
        <v>501</v>
      </c>
      <c r="F656" t="s">
        <v>77</v>
      </c>
      <c r="G656" s="4" t="s">
        <v>242</v>
      </c>
      <c r="H656" s="4" t="s">
        <v>32</v>
      </c>
      <c r="I656" s="4">
        <v>11</v>
      </c>
      <c r="J656" s="5">
        <v>403</v>
      </c>
      <c r="K656" s="5">
        <v>1217</v>
      </c>
      <c r="L656" s="5">
        <v>0</v>
      </c>
      <c r="M656" s="5">
        <v>2986</v>
      </c>
      <c r="N656" s="5">
        <v>2511</v>
      </c>
      <c r="O656" s="5">
        <v>1302</v>
      </c>
      <c r="P656" s="5">
        <v>2025</v>
      </c>
      <c r="Q656" s="5">
        <v>1095</v>
      </c>
      <c r="R656" s="5">
        <v>834</v>
      </c>
      <c r="S656" s="5">
        <v>6401</v>
      </c>
      <c r="T656" s="5">
        <v>0</v>
      </c>
      <c r="U656" s="5">
        <v>0</v>
      </c>
      <c r="V656" s="5"/>
      <c r="W656" s="5">
        <v>18774</v>
      </c>
      <c r="X656" s="5">
        <f>SUM(Tabla5[[#This Row],[ENE]:[DIC]])</f>
        <v>18774</v>
      </c>
      <c r="Y656" s="5">
        <f>Tabla5[[#This Row],[TOTAL]]-Tabla5[[#This Row],[comprobación]]</f>
        <v>0</v>
      </c>
    </row>
    <row r="657" spans="1:25">
      <c r="A657" s="4">
        <v>649</v>
      </c>
      <c r="B657" t="s">
        <v>241</v>
      </c>
      <c r="C657" s="4">
        <v>38103</v>
      </c>
      <c r="D657" s="4">
        <v>38</v>
      </c>
      <c r="E657" s="4">
        <v>103</v>
      </c>
      <c r="F657" t="s">
        <v>64</v>
      </c>
      <c r="G657" s="4" t="s">
        <v>242</v>
      </c>
      <c r="H657" s="4" t="s">
        <v>32</v>
      </c>
      <c r="I657" s="4">
        <v>11</v>
      </c>
      <c r="J657" s="5">
        <v>16509</v>
      </c>
      <c r="K657" s="5">
        <v>0</v>
      </c>
      <c r="L657" s="5">
        <v>13917</v>
      </c>
      <c r="M657" s="5">
        <v>0</v>
      </c>
      <c r="N657" s="5">
        <v>0</v>
      </c>
      <c r="O657" s="5">
        <v>17117</v>
      </c>
      <c r="P657" s="5">
        <v>11703</v>
      </c>
      <c r="Q657" s="5">
        <v>8189</v>
      </c>
      <c r="R657" s="5">
        <v>9448</v>
      </c>
      <c r="S657" s="5">
        <v>26148</v>
      </c>
      <c r="T657" s="5">
        <v>8484</v>
      </c>
      <c r="U657" s="5">
        <v>8485</v>
      </c>
      <c r="V657" s="5"/>
      <c r="W657" s="5">
        <v>120000</v>
      </c>
      <c r="X657" s="5">
        <f>SUM(Tabla5[[#This Row],[ENE]:[DIC]])</f>
        <v>120000</v>
      </c>
      <c r="Y657" s="5">
        <f>Tabla5[[#This Row],[TOTAL]]-Tabla5[[#This Row],[comprobación]]</f>
        <v>0</v>
      </c>
    </row>
    <row r="658" spans="1:25">
      <c r="A658" s="4">
        <v>650</v>
      </c>
      <c r="B658" t="s">
        <v>241</v>
      </c>
      <c r="C658" s="4">
        <v>38203</v>
      </c>
      <c r="D658" s="4">
        <v>38</v>
      </c>
      <c r="E658" s="4">
        <v>203</v>
      </c>
      <c r="F658" t="s">
        <v>171</v>
      </c>
      <c r="G658" s="4" t="s">
        <v>242</v>
      </c>
      <c r="H658" s="4" t="s">
        <v>32</v>
      </c>
      <c r="I658" s="4">
        <v>11</v>
      </c>
      <c r="J658" s="5">
        <v>0</v>
      </c>
      <c r="K658" s="5">
        <v>0</v>
      </c>
      <c r="L658" s="5">
        <v>0</v>
      </c>
      <c r="M658" s="5">
        <v>0</v>
      </c>
      <c r="N658" s="5">
        <v>999</v>
      </c>
      <c r="O658" s="5">
        <v>5819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/>
      <c r="W658" s="5">
        <v>6818</v>
      </c>
      <c r="X658" s="5">
        <f>SUM(Tabla5[[#This Row],[ENE]:[DIC]])</f>
        <v>6818</v>
      </c>
      <c r="Y658" s="5">
        <f>Tabla5[[#This Row],[TOTAL]]-Tabla5[[#This Row],[comprobación]]</f>
        <v>0</v>
      </c>
    </row>
    <row r="659" spans="1:25">
      <c r="A659" s="4">
        <v>651</v>
      </c>
      <c r="B659" t="s">
        <v>167</v>
      </c>
      <c r="C659" s="4">
        <v>38204</v>
      </c>
      <c r="D659" s="4">
        <v>38</v>
      </c>
      <c r="E659" s="4">
        <v>204</v>
      </c>
      <c r="F659" t="s">
        <v>246</v>
      </c>
      <c r="G659" s="4" t="s">
        <v>168</v>
      </c>
      <c r="H659" s="4" t="s">
        <v>32</v>
      </c>
      <c r="I659" s="4">
        <v>11</v>
      </c>
      <c r="J659" s="5">
        <v>0</v>
      </c>
      <c r="K659" s="5">
        <v>0</v>
      </c>
      <c r="L659" s="5">
        <v>0</v>
      </c>
      <c r="M659" s="5">
        <v>0</v>
      </c>
      <c r="N659" s="5">
        <v>101152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/>
      <c r="W659" s="5">
        <v>101152</v>
      </c>
      <c r="X659" s="5">
        <f>SUM(Tabla5[[#This Row],[ENE]:[DIC]])</f>
        <v>101152</v>
      </c>
      <c r="Y659" s="5">
        <f>Tabla5[[#This Row],[TOTAL]]-Tabla5[[#This Row],[comprobación]]</f>
        <v>0</v>
      </c>
    </row>
    <row r="660" spans="1:25">
      <c r="A660" s="4">
        <v>652</v>
      </c>
      <c r="B660" t="s">
        <v>241</v>
      </c>
      <c r="C660" s="4">
        <v>38205</v>
      </c>
      <c r="D660" s="4">
        <v>38</v>
      </c>
      <c r="E660" s="4">
        <v>205</v>
      </c>
      <c r="F660" t="s">
        <v>172</v>
      </c>
      <c r="G660" s="4" t="s">
        <v>242</v>
      </c>
      <c r="H660" s="4" t="s">
        <v>32</v>
      </c>
      <c r="I660" s="4">
        <v>11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/>
      <c r="W660" s="5">
        <v>0</v>
      </c>
      <c r="X660" s="5">
        <f>SUM(Tabla5[[#This Row],[ENE]:[DIC]])</f>
        <v>0</v>
      </c>
      <c r="Y660" s="5">
        <f>Tabla5[[#This Row],[TOTAL]]-Tabla5[[#This Row],[comprobación]]</f>
        <v>0</v>
      </c>
    </row>
    <row r="661" spans="1:25">
      <c r="A661" s="4">
        <v>653</v>
      </c>
      <c r="B661" t="s">
        <v>241</v>
      </c>
      <c r="C661" s="4">
        <v>38213</v>
      </c>
      <c r="D661" s="4">
        <v>38</v>
      </c>
      <c r="E661" s="4">
        <v>213</v>
      </c>
      <c r="F661" t="s">
        <v>176</v>
      </c>
      <c r="G661" s="4" t="s">
        <v>242</v>
      </c>
      <c r="H661" s="4" t="s">
        <v>32</v>
      </c>
      <c r="I661" s="4">
        <v>11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/>
      <c r="W661" s="5">
        <v>0</v>
      </c>
      <c r="X661" s="5">
        <f>SUM(Tabla5[[#This Row],[ENE]:[DIC]])</f>
        <v>0</v>
      </c>
      <c r="Y661" s="5">
        <f>Tabla5[[#This Row],[TOTAL]]-Tabla5[[#This Row],[comprobación]]</f>
        <v>0</v>
      </c>
    </row>
    <row r="662" spans="1:25">
      <c r="A662" s="4">
        <v>654</v>
      </c>
      <c r="B662" t="s">
        <v>241</v>
      </c>
      <c r="C662" s="4">
        <v>38216</v>
      </c>
      <c r="D662" s="4">
        <v>38</v>
      </c>
      <c r="E662" s="4">
        <v>216</v>
      </c>
      <c r="F662" t="s">
        <v>177</v>
      </c>
      <c r="G662" s="4" t="s">
        <v>242</v>
      </c>
      <c r="H662" s="4" t="s">
        <v>32</v>
      </c>
      <c r="I662" s="4">
        <v>11</v>
      </c>
      <c r="J662" s="5">
        <v>36</v>
      </c>
      <c r="K662" s="5">
        <v>5895</v>
      </c>
      <c r="L662" s="5">
        <v>0</v>
      </c>
      <c r="M662" s="5">
        <v>1621</v>
      </c>
      <c r="N662" s="5">
        <v>32128</v>
      </c>
      <c r="O662" s="5">
        <v>9097</v>
      </c>
      <c r="P662" s="5">
        <v>2132</v>
      </c>
      <c r="Q662" s="5">
        <v>3049</v>
      </c>
      <c r="R662" s="5">
        <v>2008</v>
      </c>
      <c r="S662" s="5">
        <v>9040</v>
      </c>
      <c r="T662" s="5">
        <v>0</v>
      </c>
      <c r="U662" s="5">
        <v>0</v>
      </c>
      <c r="V662" s="5"/>
      <c r="W662" s="5">
        <v>65006</v>
      </c>
      <c r="X662" s="5">
        <f>SUM(Tabla5[[#This Row],[ENE]:[DIC]])</f>
        <v>65006</v>
      </c>
      <c r="Y662" s="5">
        <f>Tabla5[[#This Row],[TOTAL]]-Tabla5[[#This Row],[comprobación]]</f>
        <v>0</v>
      </c>
    </row>
    <row r="663" spans="1:25">
      <c r="A663" s="4">
        <v>655</v>
      </c>
      <c r="B663" t="s">
        <v>241</v>
      </c>
      <c r="C663" s="4">
        <v>38217</v>
      </c>
      <c r="D663" s="4">
        <v>38</v>
      </c>
      <c r="E663" s="4">
        <v>217</v>
      </c>
      <c r="F663" t="s">
        <v>79</v>
      </c>
      <c r="G663" s="4" t="s">
        <v>242</v>
      </c>
      <c r="H663" s="4" t="s">
        <v>32</v>
      </c>
      <c r="I663" s="4">
        <v>11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/>
      <c r="W663" s="5">
        <v>0</v>
      </c>
      <c r="X663" s="5">
        <f>SUM(Tabla5[[#This Row],[ENE]:[DIC]])</f>
        <v>0</v>
      </c>
      <c r="Y663" s="5">
        <f>Tabla5[[#This Row],[TOTAL]]-Tabla5[[#This Row],[comprobación]]</f>
        <v>0</v>
      </c>
    </row>
    <row r="664" spans="1:25">
      <c r="A664" s="4">
        <v>656</v>
      </c>
      <c r="B664" t="s">
        <v>241</v>
      </c>
      <c r="C664" s="4">
        <v>38219</v>
      </c>
      <c r="D664" s="4">
        <v>38</v>
      </c>
      <c r="E664" s="4">
        <v>219</v>
      </c>
      <c r="F664" t="s">
        <v>199</v>
      </c>
      <c r="G664" s="4" t="s">
        <v>242</v>
      </c>
      <c r="H664" s="4" t="s">
        <v>32</v>
      </c>
      <c r="I664" s="4">
        <v>11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/>
      <c r="W664" s="5">
        <v>0</v>
      </c>
      <c r="X664" s="5">
        <f>SUM(Tabla5[[#This Row],[ENE]:[DIC]])</f>
        <v>0</v>
      </c>
      <c r="Y664" s="5">
        <f>Tabla5[[#This Row],[TOTAL]]-Tabla5[[#This Row],[comprobación]]</f>
        <v>0</v>
      </c>
    </row>
    <row r="665" spans="1:25">
      <c r="A665" s="4">
        <v>657</v>
      </c>
      <c r="B665" t="s">
        <v>241</v>
      </c>
      <c r="C665" s="4">
        <v>38224</v>
      </c>
      <c r="D665" s="4">
        <v>38</v>
      </c>
      <c r="E665" s="4">
        <v>224</v>
      </c>
      <c r="F665" t="s">
        <v>247</v>
      </c>
      <c r="G665" s="4" t="s">
        <v>242</v>
      </c>
      <c r="H665" s="4" t="s">
        <v>32</v>
      </c>
      <c r="I665" s="4">
        <v>11</v>
      </c>
      <c r="J665" s="5">
        <v>0</v>
      </c>
      <c r="K665" s="5">
        <v>675</v>
      </c>
      <c r="L665" s="5">
        <v>0</v>
      </c>
      <c r="M665" s="5">
        <v>2355</v>
      </c>
      <c r="N665" s="5">
        <v>0</v>
      </c>
      <c r="O665" s="5">
        <v>0</v>
      </c>
      <c r="P665" s="5">
        <v>0</v>
      </c>
      <c r="Q665" s="5">
        <v>0</v>
      </c>
      <c r="R665" s="5">
        <v>10294</v>
      </c>
      <c r="S665" s="5">
        <v>8240</v>
      </c>
      <c r="T665" s="5">
        <v>10300</v>
      </c>
      <c r="U665" s="5">
        <v>5149</v>
      </c>
      <c r="V665" s="5"/>
      <c r="W665" s="5">
        <v>37013</v>
      </c>
      <c r="X665" s="5">
        <f>SUM(Tabla5[[#This Row],[ENE]:[DIC]])</f>
        <v>37013</v>
      </c>
      <c r="Y665" s="5">
        <f>Tabla5[[#This Row],[TOTAL]]-Tabla5[[#This Row],[comprobación]]</f>
        <v>0</v>
      </c>
    </row>
    <row r="666" spans="1:25">
      <c r="A666" s="4">
        <v>658</v>
      </c>
      <c r="B666" t="s">
        <v>241</v>
      </c>
      <c r="C666" s="4">
        <v>39201</v>
      </c>
      <c r="D666" s="4">
        <v>39</v>
      </c>
      <c r="E666" s="4">
        <v>201</v>
      </c>
      <c r="F666" t="s">
        <v>149</v>
      </c>
      <c r="G666" s="4" t="s">
        <v>242</v>
      </c>
      <c r="H666" s="4" t="s">
        <v>32</v>
      </c>
      <c r="I666" s="4">
        <v>11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/>
      <c r="W666" s="5">
        <v>0</v>
      </c>
      <c r="X666" s="5">
        <f>SUM(Tabla5[[#This Row],[ENE]:[DIC]])</f>
        <v>0</v>
      </c>
      <c r="Y666" s="5">
        <f>Tabla5[[#This Row],[TOTAL]]-Tabla5[[#This Row],[comprobación]]</f>
        <v>0</v>
      </c>
    </row>
    <row r="667" spans="1:25">
      <c r="A667" s="4">
        <v>659</v>
      </c>
      <c r="B667" t="s">
        <v>241</v>
      </c>
      <c r="C667" s="4">
        <v>37701</v>
      </c>
      <c r="D667" s="4">
        <v>37</v>
      </c>
      <c r="E667" s="4">
        <v>701</v>
      </c>
      <c r="F667" t="s">
        <v>121</v>
      </c>
      <c r="G667" s="4" t="s">
        <v>242</v>
      </c>
      <c r="H667" s="4" t="s">
        <v>32</v>
      </c>
      <c r="I667" s="4">
        <v>11</v>
      </c>
      <c r="J667" s="5">
        <v>33242</v>
      </c>
      <c r="K667" s="5">
        <v>40374</v>
      </c>
      <c r="L667" s="5">
        <v>40907</v>
      </c>
      <c r="M667" s="5">
        <v>36329</v>
      </c>
      <c r="N667" s="5">
        <v>32175</v>
      </c>
      <c r="O667" s="5">
        <v>0</v>
      </c>
      <c r="P667" s="5">
        <v>36260</v>
      </c>
      <c r="Q667" s="5">
        <v>40003</v>
      </c>
      <c r="R667" s="5">
        <v>40710</v>
      </c>
      <c r="S667" s="5">
        <v>0</v>
      </c>
      <c r="T667" s="5">
        <v>0</v>
      </c>
      <c r="U667" s="5">
        <v>0</v>
      </c>
      <c r="V667" s="5"/>
      <c r="W667" s="5">
        <v>300000</v>
      </c>
      <c r="X667" s="5">
        <f>SUM(Tabla5[[#This Row],[ENE]:[DIC]])</f>
        <v>300000</v>
      </c>
      <c r="Y667" s="5">
        <f>Tabla5[[#This Row],[TOTAL]]-Tabla5[[#This Row],[comprobación]]</f>
        <v>0</v>
      </c>
    </row>
    <row r="668" spans="1:25">
      <c r="A668" s="4">
        <v>660</v>
      </c>
      <c r="B668" t="s">
        <v>241</v>
      </c>
      <c r="C668" s="4">
        <v>44105</v>
      </c>
      <c r="D668" s="4">
        <v>44</v>
      </c>
      <c r="E668" s="4">
        <v>105</v>
      </c>
      <c r="F668" t="s">
        <v>66</v>
      </c>
      <c r="G668" s="4" t="s">
        <v>242</v>
      </c>
      <c r="H668" s="4" t="s">
        <v>32</v>
      </c>
      <c r="I668" s="4">
        <v>11</v>
      </c>
      <c r="J668" s="5">
        <v>17211</v>
      </c>
      <c r="K668" s="5">
        <v>5336</v>
      </c>
      <c r="L668" s="5">
        <v>16551</v>
      </c>
      <c r="M668" s="5">
        <v>16479</v>
      </c>
      <c r="N668" s="5">
        <v>6189</v>
      </c>
      <c r="O668" s="5">
        <v>0</v>
      </c>
      <c r="P668" s="5">
        <v>5631</v>
      </c>
      <c r="Q668" s="5">
        <v>5603</v>
      </c>
      <c r="R668" s="5">
        <v>11524</v>
      </c>
      <c r="S668" s="5">
        <v>10488</v>
      </c>
      <c r="T668" s="5">
        <v>0</v>
      </c>
      <c r="U668" s="5">
        <v>0</v>
      </c>
      <c r="V668" s="5"/>
      <c r="W668" s="5">
        <v>95012</v>
      </c>
      <c r="X668" s="5">
        <f>SUM(Tabla5[[#This Row],[ENE]:[DIC]])</f>
        <v>95012</v>
      </c>
      <c r="Y668" s="5">
        <f>Tabla5[[#This Row],[TOTAL]]-Tabla5[[#This Row],[comprobación]]</f>
        <v>0</v>
      </c>
    </row>
    <row r="669" spans="1:25">
      <c r="A669" s="4">
        <v>661</v>
      </c>
      <c r="B669" t="s">
        <v>241</v>
      </c>
      <c r="C669" s="4">
        <v>44106</v>
      </c>
      <c r="D669" s="4">
        <v>44</v>
      </c>
      <c r="E669" s="4">
        <v>106</v>
      </c>
      <c r="F669" t="s">
        <v>67</v>
      </c>
      <c r="G669" s="4" t="s">
        <v>242</v>
      </c>
      <c r="H669" s="4" t="s">
        <v>32</v>
      </c>
      <c r="I669" s="4">
        <v>11</v>
      </c>
      <c r="J669" s="5">
        <v>6687</v>
      </c>
      <c r="K669" s="5">
        <v>21854</v>
      </c>
      <c r="L669" s="5">
        <v>0</v>
      </c>
      <c r="M669" s="5">
        <v>8592</v>
      </c>
      <c r="N669" s="5">
        <v>16550</v>
      </c>
      <c r="O669" s="5">
        <v>7848</v>
      </c>
      <c r="P669" s="5">
        <v>0</v>
      </c>
      <c r="Q669" s="5">
        <v>8451</v>
      </c>
      <c r="R669" s="5">
        <v>447</v>
      </c>
      <c r="S669" s="5">
        <v>29571</v>
      </c>
      <c r="T669" s="5">
        <v>0</v>
      </c>
      <c r="U669" s="5">
        <v>0</v>
      </c>
      <c r="V669" s="5"/>
      <c r="W669" s="5">
        <v>100000</v>
      </c>
      <c r="X669" s="5">
        <f>SUM(Tabla5[[#This Row],[ENE]:[DIC]])</f>
        <v>100000</v>
      </c>
      <c r="Y669" s="5">
        <f>Tabla5[[#This Row],[TOTAL]]-Tabla5[[#This Row],[comprobación]]</f>
        <v>0</v>
      </c>
    </row>
    <row r="670" spans="1:25">
      <c r="A670" s="4">
        <v>662</v>
      </c>
      <c r="B670" t="s">
        <v>241</v>
      </c>
      <c r="C670" s="4">
        <v>44108</v>
      </c>
      <c r="D670" s="4">
        <v>44</v>
      </c>
      <c r="E670" s="4">
        <v>108</v>
      </c>
      <c r="F670" t="s">
        <v>68</v>
      </c>
      <c r="G670" s="4" t="s">
        <v>242</v>
      </c>
      <c r="H670" s="4" t="s">
        <v>32</v>
      </c>
      <c r="I670" s="4">
        <v>11</v>
      </c>
      <c r="J670" s="5">
        <v>161</v>
      </c>
      <c r="K670" s="5">
        <v>11600</v>
      </c>
      <c r="L670" s="5">
        <v>0</v>
      </c>
      <c r="M670" s="5">
        <v>2885</v>
      </c>
      <c r="N670" s="5">
        <v>6167</v>
      </c>
      <c r="O670" s="5">
        <v>3219</v>
      </c>
      <c r="P670" s="5">
        <v>1541</v>
      </c>
      <c r="Q670" s="5">
        <v>2356</v>
      </c>
      <c r="R670" s="5">
        <v>388</v>
      </c>
      <c r="S670" s="5">
        <v>4330</v>
      </c>
      <c r="T670" s="5">
        <v>0</v>
      </c>
      <c r="U670" s="5">
        <v>0</v>
      </c>
      <c r="V670" s="5"/>
      <c r="W670" s="5">
        <v>32647</v>
      </c>
      <c r="X670" s="5">
        <f>SUM(Tabla5[[#This Row],[ENE]:[DIC]])</f>
        <v>32647</v>
      </c>
      <c r="Y670" s="5">
        <f>Tabla5[[#This Row],[TOTAL]]-Tabla5[[#This Row],[comprobación]]</f>
        <v>0</v>
      </c>
    </row>
    <row r="671" spans="1:25">
      <c r="A671" s="4">
        <v>663</v>
      </c>
      <c r="B671" t="s">
        <v>241</v>
      </c>
      <c r="C671" s="4">
        <v>44116</v>
      </c>
      <c r="D671" s="4">
        <v>44</v>
      </c>
      <c r="E671" s="4">
        <v>116</v>
      </c>
      <c r="F671" t="s">
        <v>103</v>
      </c>
      <c r="G671" s="4" t="s">
        <v>242</v>
      </c>
      <c r="H671" s="4" t="s">
        <v>32</v>
      </c>
      <c r="I671" s="4">
        <v>11</v>
      </c>
      <c r="J671" s="5">
        <v>10508</v>
      </c>
      <c r="K671" s="5">
        <v>10508</v>
      </c>
      <c r="L671" s="5">
        <v>10508</v>
      </c>
      <c r="M671" s="5">
        <v>10508</v>
      </c>
      <c r="N671" s="5">
        <v>10508</v>
      </c>
      <c r="O671" s="5">
        <v>10508</v>
      </c>
      <c r="P671" s="5">
        <v>13881</v>
      </c>
      <c r="Q671" s="5">
        <v>16130</v>
      </c>
      <c r="R671" s="5">
        <v>17255</v>
      </c>
      <c r="S671" s="5">
        <v>18084</v>
      </c>
      <c r="T671" s="5">
        <v>10803</v>
      </c>
      <c r="U671" s="5">
        <v>10799</v>
      </c>
      <c r="V671" s="5"/>
      <c r="W671" s="5">
        <v>150000</v>
      </c>
      <c r="X671" s="5">
        <f>SUM(Tabla5[[#This Row],[ENE]:[DIC]])</f>
        <v>150000</v>
      </c>
      <c r="Y671" s="5">
        <f>Tabla5[[#This Row],[TOTAL]]-Tabla5[[#This Row],[comprobación]]</f>
        <v>0</v>
      </c>
    </row>
    <row r="672" spans="1:25">
      <c r="A672" s="4">
        <v>664</v>
      </c>
      <c r="B672" t="s">
        <v>248</v>
      </c>
      <c r="C672" s="4">
        <v>15202</v>
      </c>
      <c r="D672" s="4">
        <v>15</v>
      </c>
      <c r="E672" s="4">
        <v>202</v>
      </c>
      <c r="F672" t="s">
        <v>91</v>
      </c>
      <c r="G672" s="4">
        <v>201</v>
      </c>
      <c r="H672" s="4" t="s">
        <v>32</v>
      </c>
      <c r="I672" s="4">
        <v>11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/>
      <c r="W672" s="5">
        <v>0</v>
      </c>
      <c r="X672" s="5">
        <f>SUM(Tabla5[[#This Row],[ENE]:[DIC]])</f>
        <v>0</v>
      </c>
      <c r="Y672" s="5">
        <f>Tabla5[[#This Row],[TOTAL]]-Tabla5[[#This Row],[comprobación]]</f>
        <v>0</v>
      </c>
    </row>
    <row r="673" spans="1:25">
      <c r="A673" s="4">
        <v>665</v>
      </c>
      <c r="B673" t="s">
        <v>248</v>
      </c>
      <c r="C673" s="4">
        <v>15407</v>
      </c>
      <c r="D673" s="4">
        <v>15</v>
      </c>
      <c r="E673" s="4">
        <v>407</v>
      </c>
      <c r="F673" t="s">
        <v>51</v>
      </c>
      <c r="G673" s="4">
        <v>201</v>
      </c>
      <c r="H673" s="4" t="s">
        <v>32</v>
      </c>
      <c r="I673" s="4">
        <v>11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/>
      <c r="W673" s="5">
        <v>0</v>
      </c>
      <c r="X673" s="5">
        <f>SUM(Tabla5[[#This Row],[ENE]:[DIC]])</f>
        <v>0</v>
      </c>
      <c r="Y673" s="5">
        <f>Tabla5[[#This Row],[TOTAL]]-Tabla5[[#This Row],[comprobación]]</f>
        <v>0</v>
      </c>
    </row>
    <row r="674" spans="1:25">
      <c r="A674" s="4">
        <v>666</v>
      </c>
      <c r="B674" t="s">
        <v>248</v>
      </c>
      <c r="C674" s="4">
        <v>21101</v>
      </c>
      <c r="D674" s="4">
        <v>21</v>
      </c>
      <c r="E674" s="4">
        <v>101</v>
      </c>
      <c r="F674" t="s">
        <v>39</v>
      </c>
      <c r="G674" s="4">
        <v>201</v>
      </c>
      <c r="H674" s="4" t="s">
        <v>32</v>
      </c>
      <c r="I674" s="4">
        <v>11</v>
      </c>
      <c r="J674" s="5">
        <v>0</v>
      </c>
      <c r="K674" s="5">
        <v>1543</v>
      </c>
      <c r="L674" s="5">
        <v>0</v>
      </c>
      <c r="M674" s="5">
        <v>0</v>
      </c>
      <c r="N674" s="5">
        <v>3865</v>
      </c>
      <c r="O674" s="5">
        <v>0</v>
      </c>
      <c r="P674" s="5">
        <v>536</v>
      </c>
      <c r="Q674" s="5">
        <v>0</v>
      </c>
      <c r="R674" s="5">
        <v>0</v>
      </c>
      <c r="S674" s="5">
        <v>0</v>
      </c>
      <c r="T674" s="5">
        <v>4403</v>
      </c>
      <c r="U674" s="5">
        <v>0</v>
      </c>
      <c r="V674" s="5"/>
      <c r="W674" s="5">
        <v>10347</v>
      </c>
      <c r="X674" s="5">
        <f>SUM(Tabla5[[#This Row],[ENE]:[DIC]])</f>
        <v>10347</v>
      </c>
      <c r="Y674" s="5">
        <f>Tabla5[[#This Row],[TOTAL]]-Tabla5[[#This Row],[comprobación]]</f>
        <v>0</v>
      </c>
    </row>
    <row r="675" spans="1:25">
      <c r="A675" s="4">
        <v>667</v>
      </c>
      <c r="B675" t="s">
        <v>248</v>
      </c>
      <c r="C675" s="4">
        <v>21201</v>
      </c>
      <c r="D675" s="4">
        <v>21</v>
      </c>
      <c r="E675" s="4">
        <v>201</v>
      </c>
      <c r="F675" t="s">
        <v>75</v>
      </c>
      <c r="G675" s="4">
        <v>201</v>
      </c>
      <c r="H675" s="4" t="s">
        <v>32</v>
      </c>
      <c r="I675" s="4">
        <v>11</v>
      </c>
      <c r="J675" s="5">
        <v>0</v>
      </c>
      <c r="K675" s="5">
        <v>0</v>
      </c>
      <c r="L675" s="5">
        <v>0</v>
      </c>
      <c r="M675" s="5">
        <v>1135</v>
      </c>
      <c r="N675" s="5">
        <v>20132</v>
      </c>
      <c r="O675" s="5">
        <v>0</v>
      </c>
      <c r="P675" s="5">
        <v>1852</v>
      </c>
      <c r="Q675" s="5">
        <v>11948</v>
      </c>
      <c r="R675" s="5">
        <v>0</v>
      </c>
      <c r="S675" s="5">
        <v>0</v>
      </c>
      <c r="T675" s="5">
        <v>0</v>
      </c>
      <c r="U675" s="5">
        <v>0</v>
      </c>
      <c r="V675" s="5"/>
      <c r="W675" s="5">
        <v>35067</v>
      </c>
      <c r="X675" s="5">
        <f>SUM(Tabla5[[#This Row],[ENE]:[DIC]])</f>
        <v>35067</v>
      </c>
      <c r="Y675" s="5">
        <f>Tabla5[[#This Row],[TOTAL]]-Tabla5[[#This Row],[comprobación]]</f>
        <v>0</v>
      </c>
    </row>
    <row r="676" spans="1:25">
      <c r="A676" s="4">
        <v>668</v>
      </c>
      <c r="B676" t="s">
        <v>248</v>
      </c>
      <c r="C676" s="4">
        <v>21601</v>
      </c>
      <c r="D676" s="4">
        <v>21</v>
      </c>
      <c r="E676" s="4">
        <v>601</v>
      </c>
      <c r="F676" t="s">
        <v>116</v>
      </c>
      <c r="G676" s="4">
        <v>201</v>
      </c>
      <c r="H676" s="4" t="s">
        <v>32</v>
      </c>
      <c r="I676" s="4">
        <v>11</v>
      </c>
      <c r="J676" s="5">
        <v>0</v>
      </c>
      <c r="K676" s="5">
        <v>6936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/>
      <c r="W676" s="5">
        <v>6936</v>
      </c>
      <c r="X676" s="5">
        <f>SUM(Tabla5[[#This Row],[ENE]:[DIC]])</f>
        <v>6936</v>
      </c>
      <c r="Y676" s="5">
        <f>Tabla5[[#This Row],[TOTAL]]-Tabla5[[#This Row],[comprobación]]</f>
        <v>0</v>
      </c>
    </row>
    <row r="677" spans="1:25">
      <c r="A677" s="4">
        <v>669</v>
      </c>
      <c r="B677" t="s">
        <v>248</v>
      </c>
      <c r="C677" s="4">
        <v>22101</v>
      </c>
      <c r="D677" s="4">
        <v>22</v>
      </c>
      <c r="E677" s="4">
        <v>101</v>
      </c>
      <c r="F677" t="s">
        <v>52</v>
      </c>
      <c r="G677" s="4">
        <v>201</v>
      </c>
      <c r="H677" s="4" t="s">
        <v>32</v>
      </c>
      <c r="I677" s="4">
        <v>11</v>
      </c>
      <c r="J677" s="5">
        <v>80282</v>
      </c>
      <c r="K677" s="5">
        <v>68773</v>
      </c>
      <c r="L677" s="5">
        <v>4263</v>
      </c>
      <c r="M677" s="5">
        <v>39902</v>
      </c>
      <c r="N677" s="5">
        <v>77034</v>
      </c>
      <c r="O677" s="5">
        <v>55983</v>
      </c>
      <c r="P677" s="5">
        <v>70222</v>
      </c>
      <c r="Q677" s="5">
        <v>39133</v>
      </c>
      <c r="R677" s="5">
        <v>37614</v>
      </c>
      <c r="S677" s="5">
        <v>110190</v>
      </c>
      <c r="T677" s="5">
        <v>42406</v>
      </c>
      <c r="U677" s="5">
        <v>42405</v>
      </c>
      <c r="V677" s="5"/>
      <c r="W677" s="5">
        <v>668207</v>
      </c>
      <c r="X677" s="5">
        <f>SUM(Tabla5[[#This Row],[ENE]:[DIC]])</f>
        <v>668207</v>
      </c>
      <c r="Y677" s="5">
        <f>Tabla5[[#This Row],[TOTAL]]-Tabla5[[#This Row],[comprobación]]</f>
        <v>0</v>
      </c>
    </row>
    <row r="678" spans="1:25">
      <c r="A678" s="4">
        <v>670</v>
      </c>
      <c r="B678" t="s">
        <v>248</v>
      </c>
      <c r="C678" s="4">
        <v>22103</v>
      </c>
      <c r="D678" s="4">
        <v>22</v>
      </c>
      <c r="E678" s="4">
        <v>103</v>
      </c>
      <c r="F678" t="s">
        <v>54</v>
      </c>
      <c r="G678" s="4">
        <v>201</v>
      </c>
      <c r="H678" s="4" t="s">
        <v>32</v>
      </c>
      <c r="I678" s="4">
        <v>11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/>
      <c r="W678" s="5">
        <v>0</v>
      </c>
      <c r="X678" s="5">
        <f>SUM(Tabla5[[#This Row],[ENE]:[DIC]])</f>
        <v>0</v>
      </c>
      <c r="Y678" s="5">
        <f>Tabla5[[#This Row],[TOTAL]]-Tabla5[[#This Row],[comprobación]]</f>
        <v>0</v>
      </c>
    </row>
    <row r="679" spans="1:25">
      <c r="A679" s="4">
        <v>671</v>
      </c>
      <c r="B679" t="s">
        <v>248</v>
      </c>
      <c r="C679" s="4">
        <v>24201</v>
      </c>
      <c r="D679" s="4">
        <v>24</v>
      </c>
      <c r="E679" s="4">
        <v>201</v>
      </c>
      <c r="F679" t="s">
        <v>40</v>
      </c>
      <c r="G679" s="4">
        <v>201</v>
      </c>
      <c r="H679" s="4" t="s">
        <v>32</v>
      </c>
      <c r="I679" s="4">
        <v>11</v>
      </c>
      <c r="J679" s="5">
        <v>0</v>
      </c>
      <c r="K679" s="5">
        <v>1618</v>
      </c>
      <c r="L679" s="5">
        <v>0</v>
      </c>
      <c r="M679" s="5">
        <v>5241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906</v>
      </c>
      <c r="U679" s="5">
        <v>0</v>
      </c>
      <c r="V679" s="5"/>
      <c r="W679" s="5">
        <v>7765</v>
      </c>
      <c r="X679" s="5">
        <f>SUM(Tabla5[[#This Row],[ENE]:[DIC]])</f>
        <v>7765</v>
      </c>
      <c r="Y679" s="5">
        <f>Tabla5[[#This Row],[TOTAL]]-Tabla5[[#This Row],[comprobación]]</f>
        <v>0</v>
      </c>
    </row>
    <row r="680" spans="1:25">
      <c r="A680" s="4">
        <v>672</v>
      </c>
      <c r="B680" t="s">
        <v>248</v>
      </c>
      <c r="C680" s="4">
        <v>24601</v>
      </c>
      <c r="D680" s="4">
        <v>24</v>
      </c>
      <c r="E680" s="4">
        <v>601</v>
      </c>
      <c r="F680" t="s">
        <v>130</v>
      </c>
      <c r="G680" s="4">
        <v>201</v>
      </c>
      <c r="H680" s="4" t="s">
        <v>32</v>
      </c>
      <c r="I680" s="4">
        <v>11</v>
      </c>
      <c r="J680" s="5">
        <v>0</v>
      </c>
      <c r="K680" s="5">
        <v>371</v>
      </c>
      <c r="L680" s="5">
        <v>0</v>
      </c>
      <c r="M680" s="5">
        <v>0</v>
      </c>
      <c r="N680" s="5">
        <v>0</v>
      </c>
      <c r="O680" s="5">
        <v>0</v>
      </c>
      <c r="P680" s="5">
        <v>5735</v>
      </c>
      <c r="Q680" s="5">
        <v>0</v>
      </c>
      <c r="R680" s="5">
        <v>243079</v>
      </c>
      <c r="S680" s="5">
        <v>2266</v>
      </c>
      <c r="T680" s="5">
        <v>0</v>
      </c>
      <c r="U680" s="5">
        <v>0</v>
      </c>
      <c r="V680" s="5"/>
      <c r="W680" s="5">
        <v>251451</v>
      </c>
      <c r="X680" s="5">
        <f>SUM(Tabla5[[#This Row],[ENE]:[DIC]])</f>
        <v>251451</v>
      </c>
      <c r="Y680" s="5">
        <f>Tabla5[[#This Row],[TOTAL]]-Tabla5[[#This Row],[comprobación]]</f>
        <v>0</v>
      </c>
    </row>
    <row r="681" spans="1:25">
      <c r="A681" s="4">
        <v>673</v>
      </c>
      <c r="B681" t="s">
        <v>248</v>
      </c>
      <c r="C681" s="4">
        <v>24901</v>
      </c>
      <c r="D681" s="4">
        <v>24</v>
      </c>
      <c r="E681" s="4">
        <v>901</v>
      </c>
      <c r="F681" t="s">
        <v>131</v>
      </c>
      <c r="G681" s="4">
        <v>201</v>
      </c>
      <c r="H681" s="4" t="s">
        <v>32</v>
      </c>
      <c r="I681" s="4">
        <v>11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4727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/>
      <c r="W681" s="5">
        <v>4727</v>
      </c>
      <c r="X681" s="5">
        <f>SUM(Tabla5[[#This Row],[ENE]:[DIC]])</f>
        <v>4727</v>
      </c>
      <c r="Y681" s="5">
        <f>Tabla5[[#This Row],[TOTAL]]-Tabla5[[#This Row],[comprobación]]</f>
        <v>0</v>
      </c>
    </row>
    <row r="682" spans="1:25">
      <c r="A682" s="4">
        <v>674</v>
      </c>
      <c r="B682" t="s">
        <v>248</v>
      </c>
      <c r="C682" s="4">
        <v>24902</v>
      </c>
      <c r="D682" s="4">
        <v>24</v>
      </c>
      <c r="E682" s="4">
        <v>902</v>
      </c>
      <c r="F682" t="s">
        <v>132</v>
      </c>
      <c r="G682" s="4">
        <v>201</v>
      </c>
      <c r="H682" s="4" t="s">
        <v>32</v>
      </c>
      <c r="I682" s="4">
        <v>11</v>
      </c>
      <c r="J682" s="5">
        <v>0</v>
      </c>
      <c r="K682" s="5">
        <v>3354</v>
      </c>
      <c r="L682" s="5">
        <v>0</v>
      </c>
      <c r="M682" s="5">
        <v>5340</v>
      </c>
      <c r="N682" s="5">
        <v>0</v>
      </c>
      <c r="O682" s="5">
        <v>5429</v>
      </c>
      <c r="P682" s="5">
        <v>4067</v>
      </c>
      <c r="Q682" s="5">
        <v>0</v>
      </c>
      <c r="R682" s="5">
        <v>0</v>
      </c>
      <c r="S682" s="5">
        <v>42296</v>
      </c>
      <c r="T682" s="5">
        <v>50540</v>
      </c>
      <c r="U682" s="5">
        <v>0</v>
      </c>
      <c r="V682" s="5"/>
      <c r="W682" s="5">
        <v>111026</v>
      </c>
      <c r="X682" s="5">
        <f>SUM(Tabla5[[#This Row],[ENE]:[DIC]])</f>
        <v>111026</v>
      </c>
      <c r="Y682" s="5">
        <f>Tabla5[[#This Row],[TOTAL]]-Tabla5[[#This Row],[comprobación]]</f>
        <v>0</v>
      </c>
    </row>
    <row r="683" spans="1:25">
      <c r="A683" s="4">
        <v>675</v>
      </c>
      <c r="B683" t="s">
        <v>248</v>
      </c>
      <c r="C683" s="4">
        <v>25302</v>
      </c>
      <c r="D683" s="4">
        <v>25</v>
      </c>
      <c r="E683" s="4">
        <v>302</v>
      </c>
      <c r="F683" t="s">
        <v>237</v>
      </c>
      <c r="G683" s="4">
        <v>201</v>
      </c>
      <c r="H683" s="4" t="s">
        <v>32</v>
      </c>
      <c r="I683" s="4">
        <v>11</v>
      </c>
      <c r="J683" s="5">
        <v>0</v>
      </c>
      <c r="K683" s="5">
        <v>11948</v>
      </c>
      <c r="L683" s="5">
        <v>0</v>
      </c>
      <c r="M683" s="5">
        <v>11948</v>
      </c>
      <c r="N683" s="5">
        <v>0</v>
      </c>
      <c r="O683" s="5">
        <v>23896</v>
      </c>
      <c r="P683" s="5">
        <v>0</v>
      </c>
      <c r="Q683" s="5">
        <v>0</v>
      </c>
      <c r="R683" s="5">
        <v>0</v>
      </c>
      <c r="S683" s="5">
        <v>34649</v>
      </c>
      <c r="T683" s="5">
        <v>0</v>
      </c>
      <c r="U683" s="5">
        <v>0</v>
      </c>
      <c r="V683" s="5"/>
      <c r="W683" s="5">
        <v>82441</v>
      </c>
      <c r="X683" s="5">
        <f>SUM(Tabla5[[#This Row],[ENE]:[DIC]])</f>
        <v>82441</v>
      </c>
      <c r="Y683" s="5">
        <f>Tabla5[[#This Row],[TOTAL]]-Tabla5[[#This Row],[comprobación]]</f>
        <v>0</v>
      </c>
    </row>
    <row r="684" spans="1:25">
      <c r="A684" s="4">
        <v>676</v>
      </c>
      <c r="B684" t="s">
        <v>248</v>
      </c>
      <c r="C684" s="4">
        <v>25901</v>
      </c>
      <c r="D684" s="4">
        <v>25</v>
      </c>
      <c r="E684" s="4">
        <v>901</v>
      </c>
      <c r="F684" t="s">
        <v>249</v>
      </c>
      <c r="G684" s="4">
        <v>201</v>
      </c>
      <c r="H684" s="4" t="s">
        <v>32</v>
      </c>
      <c r="I684" s="4">
        <v>11</v>
      </c>
      <c r="J684" s="5">
        <v>0</v>
      </c>
      <c r="K684" s="5">
        <v>0</v>
      </c>
      <c r="L684" s="5">
        <v>0</v>
      </c>
      <c r="M684" s="5">
        <v>131428</v>
      </c>
      <c r="N684" s="5">
        <v>0</v>
      </c>
      <c r="O684" s="5">
        <v>0</v>
      </c>
      <c r="P684" s="5">
        <v>262856</v>
      </c>
      <c r="Q684" s="5">
        <v>17922</v>
      </c>
      <c r="R684" s="5">
        <v>179220</v>
      </c>
      <c r="S684" s="5">
        <v>274804</v>
      </c>
      <c r="T684" s="5">
        <v>0</v>
      </c>
      <c r="U684" s="5">
        <v>0</v>
      </c>
      <c r="V684" s="5"/>
      <c r="W684" s="5">
        <v>866230</v>
      </c>
      <c r="X684" s="5">
        <f>SUM(Tabla5[[#This Row],[ENE]:[DIC]])</f>
        <v>866230</v>
      </c>
      <c r="Y684" s="5">
        <f>Tabla5[[#This Row],[TOTAL]]-Tabla5[[#This Row],[comprobación]]</f>
        <v>0</v>
      </c>
    </row>
    <row r="685" spans="1:25">
      <c r="A685" s="4">
        <v>677</v>
      </c>
      <c r="B685" t="s">
        <v>248</v>
      </c>
      <c r="C685" s="4">
        <v>26101</v>
      </c>
      <c r="D685" s="4">
        <v>26</v>
      </c>
      <c r="E685" s="4">
        <v>101</v>
      </c>
      <c r="F685" t="s">
        <v>41</v>
      </c>
      <c r="G685" s="4">
        <v>201</v>
      </c>
      <c r="H685" s="4" t="s">
        <v>32</v>
      </c>
      <c r="I685" s="4">
        <v>11</v>
      </c>
      <c r="J685" s="5">
        <v>283137</v>
      </c>
      <c r="K685" s="5">
        <v>482259</v>
      </c>
      <c r="L685" s="5">
        <v>174692</v>
      </c>
      <c r="M685" s="5">
        <v>271202</v>
      </c>
      <c r="N685" s="5">
        <v>316025</v>
      </c>
      <c r="O685" s="5">
        <v>430781</v>
      </c>
      <c r="P685" s="5">
        <v>421461</v>
      </c>
      <c r="Q685" s="5">
        <v>477485</v>
      </c>
      <c r="R685" s="5">
        <v>325525</v>
      </c>
      <c r="S685" s="5">
        <v>573645</v>
      </c>
      <c r="T685" s="5">
        <v>336698</v>
      </c>
      <c r="U685" s="5">
        <v>336699</v>
      </c>
      <c r="V685" s="5"/>
      <c r="W685" s="5">
        <v>4429609</v>
      </c>
      <c r="X685" s="5">
        <f>SUM(Tabla5[[#This Row],[ENE]:[DIC]])</f>
        <v>4429609</v>
      </c>
      <c r="Y685" s="5">
        <f>Tabla5[[#This Row],[TOTAL]]-Tabla5[[#This Row],[comprobación]]</f>
        <v>0</v>
      </c>
    </row>
    <row r="686" spans="1:25">
      <c r="A686" s="4">
        <v>678</v>
      </c>
      <c r="B686" t="s">
        <v>248</v>
      </c>
      <c r="C686" s="4">
        <v>26102</v>
      </c>
      <c r="D686" s="4">
        <v>26</v>
      </c>
      <c r="E686" s="4">
        <v>102</v>
      </c>
      <c r="F686" t="s">
        <v>94</v>
      </c>
      <c r="G686" s="4">
        <v>201</v>
      </c>
      <c r="H686" s="4" t="s">
        <v>32</v>
      </c>
      <c r="I686" s="4">
        <v>11</v>
      </c>
      <c r="J686" s="5">
        <v>10374</v>
      </c>
      <c r="K686" s="5">
        <v>10679</v>
      </c>
      <c r="L686" s="5">
        <v>0</v>
      </c>
      <c r="M686" s="5">
        <v>15912</v>
      </c>
      <c r="N686" s="5">
        <v>7162</v>
      </c>
      <c r="O686" s="5">
        <v>22661</v>
      </c>
      <c r="P686" s="5">
        <v>18858</v>
      </c>
      <c r="Q686" s="5">
        <v>39242</v>
      </c>
      <c r="R686" s="5">
        <v>22126</v>
      </c>
      <c r="S686" s="5">
        <v>11194</v>
      </c>
      <c r="T686" s="5">
        <v>3067</v>
      </c>
      <c r="U686" s="5">
        <v>3066</v>
      </c>
      <c r="V686" s="5"/>
      <c r="W686" s="5">
        <v>164341</v>
      </c>
      <c r="X686" s="5">
        <f>SUM(Tabla5[[#This Row],[ENE]:[DIC]])</f>
        <v>164341</v>
      </c>
      <c r="Y686" s="5">
        <f>Tabla5[[#This Row],[TOTAL]]-Tabla5[[#This Row],[comprobación]]</f>
        <v>0</v>
      </c>
    </row>
    <row r="687" spans="1:25">
      <c r="A687" s="4">
        <v>679</v>
      </c>
      <c r="B687" t="s">
        <v>248</v>
      </c>
      <c r="C687" s="4">
        <v>26103</v>
      </c>
      <c r="D687" s="4">
        <v>26</v>
      </c>
      <c r="E687" s="4">
        <v>103</v>
      </c>
      <c r="F687" t="s">
        <v>133</v>
      </c>
      <c r="G687" s="4">
        <v>201</v>
      </c>
      <c r="H687" s="4" t="s">
        <v>32</v>
      </c>
      <c r="I687" s="4">
        <v>11</v>
      </c>
      <c r="J687" s="5">
        <v>27225</v>
      </c>
      <c r="K687" s="5">
        <v>20063</v>
      </c>
      <c r="L687" s="5">
        <v>5528</v>
      </c>
      <c r="M687" s="5">
        <v>0</v>
      </c>
      <c r="N687" s="5">
        <v>7128</v>
      </c>
      <c r="O687" s="5">
        <v>11476</v>
      </c>
      <c r="P687" s="5">
        <v>3150</v>
      </c>
      <c r="Q687" s="5">
        <v>0</v>
      </c>
      <c r="R687" s="5">
        <v>630</v>
      </c>
      <c r="S687" s="5">
        <v>0</v>
      </c>
      <c r="T687" s="5">
        <v>0</v>
      </c>
      <c r="U687" s="5">
        <v>0</v>
      </c>
      <c r="V687" s="5"/>
      <c r="W687" s="5">
        <v>75200</v>
      </c>
      <c r="X687" s="5">
        <f>SUM(Tabla5[[#This Row],[ENE]:[DIC]])</f>
        <v>75200</v>
      </c>
      <c r="Y687" s="5">
        <f>Tabla5[[#This Row],[TOTAL]]-Tabla5[[#This Row],[comprobación]]</f>
        <v>0</v>
      </c>
    </row>
    <row r="688" spans="1:25">
      <c r="A688" s="4">
        <v>680</v>
      </c>
      <c r="B688" t="s">
        <v>248</v>
      </c>
      <c r="C688" s="4">
        <v>27102</v>
      </c>
      <c r="D688" s="4">
        <v>27</v>
      </c>
      <c r="E688" s="4">
        <v>102</v>
      </c>
      <c r="F688" t="s">
        <v>135</v>
      </c>
      <c r="G688" s="4">
        <v>201</v>
      </c>
      <c r="H688" s="4" t="s">
        <v>32</v>
      </c>
      <c r="I688" s="4">
        <v>11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12425</v>
      </c>
      <c r="T688" s="5">
        <v>0</v>
      </c>
      <c r="U688" s="5">
        <v>0</v>
      </c>
      <c r="V688" s="5"/>
      <c r="W688" s="5">
        <v>12425</v>
      </c>
      <c r="X688" s="5">
        <f>SUM(Tabla5[[#This Row],[ENE]:[DIC]])</f>
        <v>12425</v>
      </c>
      <c r="Y688" s="5">
        <f>Tabla5[[#This Row],[TOTAL]]-Tabla5[[#This Row],[comprobación]]</f>
        <v>0</v>
      </c>
    </row>
    <row r="689" spans="1:25">
      <c r="A689" s="4">
        <v>681</v>
      </c>
      <c r="B689" t="s">
        <v>248</v>
      </c>
      <c r="C689" s="4">
        <v>27201</v>
      </c>
      <c r="D689" s="4">
        <v>27</v>
      </c>
      <c r="E689" s="4">
        <v>201</v>
      </c>
      <c r="F689" t="s">
        <v>239</v>
      </c>
      <c r="G689" s="4">
        <v>201</v>
      </c>
      <c r="H689" s="4" t="s">
        <v>32</v>
      </c>
      <c r="I689" s="4">
        <v>11</v>
      </c>
      <c r="J689" s="5">
        <v>8961</v>
      </c>
      <c r="K689" s="5">
        <v>0</v>
      </c>
      <c r="L689" s="5">
        <v>15807</v>
      </c>
      <c r="M689" s="5">
        <v>136207</v>
      </c>
      <c r="N689" s="5">
        <v>0</v>
      </c>
      <c r="O689" s="5">
        <v>0</v>
      </c>
      <c r="P689" s="5">
        <v>15512</v>
      </c>
      <c r="Q689" s="5">
        <v>17115</v>
      </c>
      <c r="R689" s="5">
        <v>0</v>
      </c>
      <c r="S689" s="5">
        <v>0</v>
      </c>
      <c r="T689" s="5">
        <v>0</v>
      </c>
      <c r="U689" s="5">
        <v>0</v>
      </c>
      <c r="V689" s="5"/>
      <c r="W689" s="5">
        <v>193602</v>
      </c>
      <c r="X689" s="5">
        <f>SUM(Tabla5[[#This Row],[ENE]:[DIC]])</f>
        <v>193602</v>
      </c>
      <c r="Y689" s="5">
        <f>Tabla5[[#This Row],[TOTAL]]-Tabla5[[#This Row],[comprobación]]</f>
        <v>0</v>
      </c>
    </row>
    <row r="690" spans="1:25">
      <c r="A690" s="4">
        <v>682</v>
      </c>
      <c r="B690" t="s">
        <v>248</v>
      </c>
      <c r="C690" s="4">
        <v>27501</v>
      </c>
      <c r="D690" s="4">
        <v>27</v>
      </c>
      <c r="E690" s="4">
        <v>501</v>
      </c>
      <c r="F690" t="s">
        <v>250</v>
      </c>
      <c r="G690" s="4">
        <v>201</v>
      </c>
      <c r="H690" s="4" t="s">
        <v>32</v>
      </c>
      <c r="I690" s="4">
        <v>11</v>
      </c>
      <c r="J690" s="5">
        <v>0</v>
      </c>
      <c r="K690" s="5">
        <v>0</v>
      </c>
      <c r="L690" s="5">
        <v>0</v>
      </c>
      <c r="M690" s="5">
        <v>10036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/>
      <c r="W690" s="5">
        <v>10036</v>
      </c>
      <c r="X690" s="5">
        <f>SUM(Tabla5[[#This Row],[ENE]:[DIC]])</f>
        <v>10036</v>
      </c>
      <c r="Y690" s="5">
        <f>Tabla5[[#This Row],[TOTAL]]-Tabla5[[#This Row],[comprobación]]</f>
        <v>0</v>
      </c>
    </row>
    <row r="691" spans="1:25">
      <c r="A691" s="4">
        <v>683</v>
      </c>
      <c r="B691" t="s">
        <v>248</v>
      </c>
      <c r="C691" s="4">
        <v>28301</v>
      </c>
      <c r="D691" s="4">
        <v>28</v>
      </c>
      <c r="E691" s="4">
        <v>301</v>
      </c>
      <c r="F691" t="s">
        <v>251</v>
      </c>
      <c r="G691" s="4">
        <v>201</v>
      </c>
      <c r="H691" s="4" t="s">
        <v>32</v>
      </c>
      <c r="I691" s="4">
        <v>11</v>
      </c>
      <c r="J691" s="5">
        <v>0</v>
      </c>
      <c r="K691" s="5">
        <v>0</v>
      </c>
      <c r="L691" s="5">
        <v>0</v>
      </c>
      <c r="M691" s="5">
        <v>0</v>
      </c>
      <c r="N691" s="5">
        <v>143376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/>
      <c r="W691" s="5">
        <v>143376</v>
      </c>
      <c r="X691" s="5">
        <f>SUM(Tabla5[[#This Row],[ENE]:[DIC]])</f>
        <v>143376</v>
      </c>
      <c r="Y691" s="5">
        <f>Tabla5[[#This Row],[TOTAL]]-Tabla5[[#This Row],[comprobación]]</f>
        <v>0</v>
      </c>
    </row>
    <row r="692" spans="1:25">
      <c r="A692" s="4">
        <v>684</v>
      </c>
      <c r="B692" t="s">
        <v>248</v>
      </c>
      <c r="C692" s="4">
        <v>29101</v>
      </c>
      <c r="D692" s="4">
        <v>29</v>
      </c>
      <c r="E692" s="4">
        <v>101</v>
      </c>
      <c r="F692" t="s">
        <v>136</v>
      </c>
      <c r="G692" s="4">
        <v>201</v>
      </c>
      <c r="H692" s="4" t="s">
        <v>32</v>
      </c>
      <c r="I692" s="4">
        <v>11</v>
      </c>
      <c r="J692" s="5">
        <v>0</v>
      </c>
      <c r="K692" s="5">
        <v>0</v>
      </c>
      <c r="L692" s="5">
        <v>5117</v>
      </c>
      <c r="M692" s="5">
        <v>839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/>
      <c r="W692" s="5">
        <v>5956</v>
      </c>
      <c r="X692" s="5">
        <f>SUM(Tabla5[[#This Row],[ENE]:[DIC]])</f>
        <v>5956</v>
      </c>
      <c r="Y692" s="5">
        <f>Tabla5[[#This Row],[TOTAL]]-Tabla5[[#This Row],[comprobación]]</f>
        <v>0</v>
      </c>
    </row>
    <row r="693" spans="1:25">
      <c r="A693" s="4">
        <v>685</v>
      </c>
      <c r="B693" t="s">
        <v>248</v>
      </c>
      <c r="C693" s="4">
        <v>29301</v>
      </c>
      <c r="D693" s="4">
        <v>29</v>
      </c>
      <c r="E693" s="4">
        <v>301</v>
      </c>
      <c r="F693" t="s">
        <v>95</v>
      </c>
      <c r="G693" s="4">
        <v>201</v>
      </c>
      <c r="H693" s="4" t="s">
        <v>32</v>
      </c>
      <c r="I693" s="4">
        <v>11</v>
      </c>
      <c r="J693" s="5">
        <v>7575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15910</v>
      </c>
      <c r="Q693" s="5">
        <v>8111</v>
      </c>
      <c r="R693" s="5">
        <v>4462</v>
      </c>
      <c r="S693" s="5">
        <v>0</v>
      </c>
      <c r="T693" s="5">
        <v>0</v>
      </c>
      <c r="U693" s="5">
        <v>0</v>
      </c>
      <c r="V693" s="5"/>
      <c r="W693" s="5">
        <v>36058</v>
      </c>
      <c r="X693" s="5">
        <f>SUM(Tabla5[[#This Row],[ENE]:[DIC]])</f>
        <v>36058</v>
      </c>
      <c r="Y693" s="5">
        <f>Tabla5[[#This Row],[TOTAL]]-Tabla5[[#This Row],[comprobación]]</f>
        <v>0</v>
      </c>
    </row>
    <row r="694" spans="1:25">
      <c r="A694" s="4">
        <v>686</v>
      </c>
      <c r="B694" t="s">
        <v>248</v>
      </c>
      <c r="C694" s="4">
        <v>29401</v>
      </c>
      <c r="D694" s="4">
        <v>29</v>
      </c>
      <c r="E694" s="4">
        <v>401</v>
      </c>
      <c r="F694" t="s">
        <v>55</v>
      </c>
      <c r="G694" s="4">
        <v>201</v>
      </c>
      <c r="H694" s="4" t="s">
        <v>32</v>
      </c>
      <c r="I694" s="4">
        <v>11</v>
      </c>
      <c r="J694" s="5">
        <v>1075</v>
      </c>
      <c r="K694" s="5">
        <v>10184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/>
      <c r="W694" s="5">
        <v>11259</v>
      </c>
      <c r="X694" s="5">
        <f>SUM(Tabla5[[#This Row],[ENE]:[DIC]])</f>
        <v>11259</v>
      </c>
      <c r="Y694" s="5">
        <f>Tabla5[[#This Row],[TOTAL]]-Tabla5[[#This Row],[comprobación]]</f>
        <v>0</v>
      </c>
    </row>
    <row r="695" spans="1:25">
      <c r="A695" s="4">
        <v>687</v>
      </c>
      <c r="B695" t="s">
        <v>248</v>
      </c>
      <c r="C695" s="4">
        <v>29601</v>
      </c>
      <c r="D695" s="4">
        <v>29</v>
      </c>
      <c r="E695" s="4">
        <v>601</v>
      </c>
      <c r="F695" t="s">
        <v>88</v>
      </c>
      <c r="G695" s="4">
        <v>201</v>
      </c>
      <c r="H695" s="4" t="s">
        <v>32</v>
      </c>
      <c r="I695" s="4">
        <v>11</v>
      </c>
      <c r="J695" s="5">
        <v>0</v>
      </c>
      <c r="K695" s="5">
        <v>0</v>
      </c>
      <c r="L695" s="5">
        <v>2822</v>
      </c>
      <c r="M695" s="5">
        <v>14337</v>
      </c>
      <c r="N695" s="5">
        <v>0</v>
      </c>
      <c r="O695" s="5">
        <v>0</v>
      </c>
      <c r="P695" s="5">
        <v>0</v>
      </c>
      <c r="Q695" s="5">
        <v>0</v>
      </c>
      <c r="R695" s="5">
        <v>2855</v>
      </c>
      <c r="S695" s="5">
        <v>4383</v>
      </c>
      <c r="T695" s="5">
        <v>0</v>
      </c>
      <c r="U695" s="5">
        <v>0</v>
      </c>
      <c r="V695" s="5"/>
      <c r="W695" s="5">
        <v>24397</v>
      </c>
      <c r="X695" s="5">
        <f>SUM(Tabla5[[#This Row],[ENE]:[DIC]])</f>
        <v>24397</v>
      </c>
      <c r="Y695" s="5">
        <f>Tabla5[[#This Row],[TOTAL]]-Tabla5[[#This Row],[comprobación]]</f>
        <v>0</v>
      </c>
    </row>
    <row r="696" spans="1:25">
      <c r="A696" s="4">
        <v>688</v>
      </c>
      <c r="B696" t="s">
        <v>248</v>
      </c>
      <c r="C696" s="4">
        <v>29603</v>
      </c>
      <c r="D696" s="4">
        <v>29</v>
      </c>
      <c r="E696" s="4">
        <v>603</v>
      </c>
      <c r="F696" t="s">
        <v>152</v>
      </c>
      <c r="G696" s="4">
        <v>201</v>
      </c>
      <c r="H696" s="4" t="s">
        <v>32</v>
      </c>
      <c r="I696" s="4">
        <v>11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4748</v>
      </c>
      <c r="U696" s="5">
        <v>0</v>
      </c>
      <c r="V696" s="5"/>
      <c r="W696" s="5">
        <v>4748</v>
      </c>
      <c r="X696" s="5">
        <f>SUM(Tabla5[[#This Row],[ENE]:[DIC]])</f>
        <v>4748</v>
      </c>
      <c r="Y696" s="5">
        <f>Tabla5[[#This Row],[TOTAL]]-Tabla5[[#This Row],[comprobación]]</f>
        <v>0</v>
      </c>
    </row>
    <row r="697" spans="1:25">
      <c r="A697" s="4">
        <v>689</v>
      </c>
      <c r="B697" t="s">
        <v>248</v>
      </c>
      <c r="C697" s="4">
        <v>29801</v>
      </c>
      <c r="D697" s="4">
        <v>29</v>
      </c>
      <c r="E697" s="4">
        <v>801</v>
      </c>
      <c r="F697" t="s">
        <v>137</v>
      </c>
      <c r="G697" s="4">
        <v>201</v>
      </c>
      <c r="H697" s="4" t="s">
        <v>32</v>
      </c>
      <c r="I697" s="4">
        <v>11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4463</v>
      </c>
      <c r="S697" s="5">
        <v>0</v>
      </c>
      <c r="T697" s="5">
        <v>0</v>
      </c>
      <c r="U697" s="5">
        <v>0</v>
      </c>
      <c r="V697" s="5"/>
      <c r="W697" s="5">
        <v>4463</v>
      </c>
      <c r="X697" s="5">
        <f>SUM(Tabla5[[#This Row],[ENE]:[DIC]])</f>
        <v>4463</v>
      </c>
      <c r="Y697" s="5">
        <f>Tabla5[[#This Row],[TOTAL]]-Tabla5[[#This Row],[comprobación]]</f>
        <v>0</v>
      </c>
    </row>
    <row r="698" spans="1:25">
      <c r="A698" s="4">
        <v>690</v>
      </c>
      <c r="B698" t="s">
        <v>248</v>
      </c>
      <c r="C698" s="4">
        <v>29901</v>
      </c>
      <c r="D698" s="4">
        <v>29</v>
      </c>
      <c r="E698" s="4">
        <v>901</v>
      </c>
      <c r="F698" t="s">
        <v>42</v>
      </c>
      <c r="G698" s="4">
        <v>201</v>
      </c>
      <c r="H698" s="4" t="s">
        <v>32</v>
      </c>
      <c r="I698" s="4">
        <v>11</v>
      </c>
      <c r="J698" s="5">
        <v>0</v>
      </c>
      <c r="K698" s="5">
        <v>6111</v>
      </c>
      <c r="L698" s="5">
        <v>0</v>
      </c>
      <c r="M698" s="5">
        <v>161</v>
      </c>
      <c r="N698" s="5">
        <v>0</v>
      </c>
      <c r="O698" s="5">
        <v>12095</v>
      </c>
      <c r="P698" s="5">
        <v>1283</v>
      </c>
      <c r="Q698" s="5">
        <v>1428</v>
      </c>
      <c r="R698" s="5">
        <v>0</v>
      </c>
      <c r="S698" s="5">
        <v>1802</v>
      </c>
      <c r="T698" s="5">
        <v>2649</v>
      </c>
      <c r="U698" s="5">
        <v>2650</v>
      </c>
      <c r="V698" s="5"/>
      <c r="W698" s="5">
        <v>28179</v>
      </c>
      <c r="X698" s="5">
        <f>SUM(Tabla5[[#This Row],[ENE]:[DIC]])</f>
        <v>28179</v>
      </c>
      <c r="Y698" s="5">
        <f>Tabla5[[#This Row],[TOTAL]]-Tabla5[[#This Row],[comprobación]]</f>
        <v>0</v>
      </c>
    </row>
    <row r="699" spans="1:25">
      <c r="A699" s="4">
        <v>691</v>
      </c>
      <c r="B699" t="s">
        <v>248</v>
      </c>
      <c r="C699" s="4">
        <v>26104</v>
      </c>
      <c r="D699" s="4">
        <v>26</v>
      </c>
      <c r="E699" s="4">
        <v>104</v>
      </c>
      <c r="F699" t="s">
        <v>134</v>
      </c>
      <c r="G699" s="4">
        <v>201</v>
      </c>
      <c r="H699" s="4" t="s">
        <v>32</v>
      </c>
      <c r="I699" s="4">
        <v>11</v>
      </c>
      <c r="J699" s="5">
        <v>700</v>
      </c>
      <c r="K699" s="5">
        <v>1593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/>
      <c r="W699" s="5">
        <v>2293</v>
      </c>
      <c r="X699" s="5">
        <f>SUM(Tabla5[[#This Row],[ENE]:[DIC]])</f>
        <v>2293</v>
      </c>
      <c r="Y699" s="5">
        <f>Tabla5[[#This Row],[TOTAL]]-Tabla5[[#This Row],[comprobación]]</f>
        <v>0</v>
      </c>
    </row>
    <row r="700" spans="1:25">
      <c r="A700" s="4">
        <v>692</v>
      </c>
      <c r="B700" t="s">
        <v>248</v>
      </c>
      <c r="C700" s="4">
        <v>29501</v>
      </c>
      <c r="D700" s="4">
        <v>29</v>
      </c>
      <c r="E700" s="4">
        <v>501</v>
      </c>
      <c r="F700" t="s">
        <v>252</v>
      </c>
      <c r="G700" s="4">
        <v>201</v>
      </c>
      <c r="H700" s="4" t="s">
        <v>32</v>
      </c>
      <c r="I700" s="4">
        <v>11</v>
      </c>
      <c r="J700" s="5">
        <v>0</v>
      </c>
      <c r="K700" s="5">
        <v>11948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/>
      <c r="W700" s="5">
        <v>11948</v>
      </c>
      <c r="X700" s="5">
        <f>SUM(Tabla5[[#This Row],[ENE]:[DIC]])</f>
        <v>11948</v>
      </c>
      <c r="Y700" s="5">
        <f>Tabla5[[#This Row],[TOTAL]]-Tabla5[[#This Row],[comprobación]]</f>
        <v>0</v>
      </c>
    </row>
    <row r="701" spans="1:25">
      <c r="A701" s="4">
        <v>693</v>
      </c>
      <c r="B701" t="s">
        <v>248</v>
      </c>
      <c r="C701" s="4">
        <v>29902</v>
      </c>
      <c r="D701" s="4">
        <v>29</v>
      </c>
      <c r="E701" s="4">
        <v>902</v>
      </c>
      <c r="F701" t="s">
        <v>232</v>
      </c>
      <c r="G701" s="4">
        <v>201</v>
      </c>
      <c r="H701" s="4" t="s">
        <v>32</v>
      </c>
      <c r="I701" s="4">
        <v>11</v>
      </c>
      <c r="J701" s="5">
        <v>55145</v>
      </c>
      <c r="K701" s="5">
        <v>31271</v>
      </c>
      <c r="L701" s="5">
        <v>11321</v>
      </c>
      <c r="M701" s="5">
        <v>57709</v>
      </c>
      <c r="N701" s="5">
        <v>23560</v>
      </c>
      <c r="O701" s="5">
        <v>11007</v>
      </c>
      <c r="P701" s="5">
        <v>11734</v>
      </c>
      <c r="Q701" s="5">
        <v>7391</v>
      </c>
      <c r="R701" s="5">
        <v>13919</v>
      </c>
      <c r="S701" s="5">
        <v>0</v>
      </c>
      <c r="T701" s="5">
        <v>8784</v>
      </c>
      <c r="U701" s="5">
        <v>0</v>
      </c>
      <c r="V701" s="5"/>
      <c r="W701" s="5">
        <v>231841</v>
      </c>
      <c r="X701" s="5">
        <f>SUM(Tabla5[[#This Row],[ENE]:[DIC]])</f>
        <v>231841</v>
      </c>
      <c r="Y701" s="5">
        <f>Tabla5[[#This Row],[TOTAL]]-Tabla5[[#This Row],[comprobación]]</f>
        <v>0</v>
      </c>
    </row>
    <row r="702" spans="1:25">
      <c r="A702" s="4">
        <v>694</v>
      </c>
      <c r="B702" t="s">
        <v>248</v>
      </c>
      <c r="C702" s="4">
        <v>31101</v>
      </c>
      <c r="D702" s="4">
        <v>31</v>
      </c>
      <c r="E702" s="4">
        <v>101</v>
      </c>
      <c r="F702" t="s">
        <v>56</v>
      </c>
      <c r="G702" s="4">
        <v>201</v>
      </c>
      <c r="H702" s="4" t="s">
        <v>32</v>
      </c>
      <c r="I702" s="4">
        <v>11</v>
      </c>
      <c r="J702" s="5">
        <v>43893</v>
      </c>
      <c r="K702" s="5">
        <v>0</v>
      </c>
      <c r="L702" s="5">
        <v>0</v>
      </c>
      <c r="M702" s="5">
        <v>0</v>
      </c>
      <c r="N702" s="5">
        <v>46292</v>
      </c>
      <c r="O702" s="5">
        <v>2168</v>
      </c>
      <c r="P702" s="5">
        <v>90556</v>
      </c>
      <c r="Q702" s="5">
        <v>0</v>
      </c>
      <c r="R702" s="5">
        <v>148983</v>
      </c>
      <c r="S702" s="5">
        <v>6551</v>
      </c>
      <c r="T702" s="5">
        <v>92766</v>
      </c>
      <c r="U702" s="5">
        <v>92767</v>
      </c>
      <c r="V702" s="5"/>
      <c r="W702" s="5">
        <v>523976</v>
      </c>
      <c r="X702" s="5">
        <f>SUM(Tabla5[[#This Row],[ENE]:[DIC]])</f>
        <v>523976</v>
      </c>
      <c r="Y702" s="5">
        <f>Tabla5[[#This Row],[TOTAL]]-Tabla5[[#This Row],[comprobación]]</f>
        <v>0</v>
      </c>
    </row>
    <row r="703" spans="1:25">
      <c r="A703" s="4">
        <v>695</v>
      </c>
      <c r="B703" t="s">
        <v>248</v>
      </c>
      <c r="C703" s="4">
        <v>31102</v>
      </c>
      <c r="D703" s="4">
        <v>31</v>
      </c>
      <c r="E703" s="4">
        <v>102</v>
      </c>
      <c r="F703" t="s">
        <v>57</v>
      </c>
      <c r="G703" s="4">
        <v>201</v>
      </c>
      <c r="H703" s="4" t="s">
        <v>32</v>
      </c>
      <c r="I703" s="4">
        <v>11</v>
      </c>
      <c r="J703" s="5">
        <v>511730</v>
      </c>
      <c r="K703" s="5">
        <v>511730</v>
      </c>
      <c r="L703" s="5">
        <v>342666</v>
      </c>
      <c r="M703" s="5">
        <v>481341</v>
      </c>
      <c r="N703" s="5">
        <v>544228</v>
      </c>
      <c r="O703" s="5">
        <v>606959</v>
      </c>
      <c r="P703" s="5">
        <v>729860</v>
      </c>
      <c r="Q703" s="5">
        <v>769190</v>
      </c>
      <c r="R703" s="5">
        <v>838541</v>
      </c>
      <c r="S703" s="5">
        <v>853461</v>
      </c>
      <c r="T703" s="5">
        <v>960978</v>
      </c>
      <c r="U703" s="5">
        <v>853461</v>
      </c>
      <c r="V703" s="5"/>
      <c r="W703" s="5">
        <v>8004145</v>
      </c>
      <c r="X703" s="5">
        <f>SUM(Tabla5[[#This Row],[ENE]:[DIC]])</f>
        <v>8004145</v>
      </c>
      <c r="Y703" s="5">
        <f>Tabla5[[#This Row],[TOTAL]]-Tabla5[[#This Row],[comprobación]]</f>
        <v>0</v>
      </c>
    </row>
    <row r="704" spans="1:25">
      <c r="A704" s="4">
        <v>696</v>
      </c>
      <c r="B704" t="s">
        <v>248</v>
      </c>
      <c r="C704" s="4">
        <v>32602</v>
      </c>
      <c r="D704" s="4">
        <v>32</v>
      </c>
      <c r="E704" s="4">
        <v>602</v>
      </c>
      <c r="F704" t="s">
        <v>160</v>
      </c>
      <c r="G704" s="4">
        <v>201</v>
      </c>
      <c r="H704" s="4" t="s">
        <v>32</v>
      </c>
      <c r="I704" s="4">
        <v>11</v>
      </c>
      <c r="J704" s="5">
        <v>0</v>
      </c>
      <c r="K704" s="5">
        <v>0</v>
      </c>
      <c r="L704" s="5">
        <v>0</v>
      </c>
      <c r="M704" s="5">
        <v>0</v>
      </c>
      <c r="N704" s="5">
        <v>25807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/>
      <c r="W704" s="5">
        <v>25807</v>
      </c>
      <c r="X704" s="5">
        <f>SUM(Tabla5[[#This Row],[ENE]:[DIC]])</f>
        <v>25807</v>
      </c>
      <c r="Y704" s="5">
        <f>Tabla5[[#This Row],[TOTAL]]-Tabla5[[#This Row],[comprobación]]</f>
        <v>0</v>
      </c>
    </row>
    <row r="705" spans="1:25">
      <c r="A705" s="4">
        <v>697</v>
      </c>
      <c r="B705" t="s">
        <v>248</v>
      </c>
      <c r="C705" s="4">
        <v>32701</v>
      </c>
      <c r="D705" s="4">
        <v>32</v>
      </c>
      <c r="E705" s="4">
        <v>701</v>
      </c>
      <c r="F705" t="s">
        <v>154</v>
      </c>
      <c r="G705" s="4">
        <v>201</v>
      </c>
      <c r="H705" s="4" t="s">
        <v>32</v>
      </c>
      <c r="I705" s="4">
        <v>11</v>
      </c>
      <c r="J705" s="5">
        <v>0</v>
      </c>
      <c r="K705" s="5">
        <v>4420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/>
      <c r="W705" s="5">
        <v>4420</v>
      </c>
      <c r="X705" s="5">
        <f>SUM(Tabla5[[#This Row],[ENE]:[DIC]])</f>
        <v>4420</v>
      </c>
      <c r="Y705" s="5">
        <f>Tabla5[[#This Row],[TOTAL]]-Tabla5[[#This Row],[comprobación]]</f>
        <v>0</v>
      </c>
    </row>
    <row r="706" spans="1:25">
      <c r="A706" s="4">
        <v>698</v>
      </c>
      <c r="B706" t="s">
        <v>248</v>
      </c>
      <c r="C706" s="4">
        <v>33401</v>
      </c>
      <c r="D706" s="4">
        <v>33</v>
      </c>
      <c r="E706" s="4">
        <v>401</v>
      </c>
      <c r="F706" t="s">
        <v>198</v>
      </c>
      <c r="G706" s="4">
        <v>201</v>
      </c>
      <c r="H706" s="4" t="s">
        <v>32</v>
      </c>
      <c r="I706" s="4">
        <v>11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/>
      <c r="W706" s="5">
        <v>0</v>
      </c>
      <c r="X706" s="5">
        <f>SUM(Tabla5[[#This Row],[ENE]:[DIC]])</f>
        <v>0</v>
      </c>
      <c r="Y706" s="5">
        <f>Tabla5[[#This Row],[TOTAL]]-Tabla5[[#This Row],[comprobación]]</f>
        <v>0</v>
      </c>
    </row>
    <row r="707" spans="1:25">
      <c r="A707" s="4">
        <v>699</v>
      </c>
      <c r="B707" t="s">
        <v>248</v>
      </c>
      <c r="C707" s="4">
        <v>33901</v>
      </c>
      <c r="D707" s="4">
        <v>33</v>
      </c>
      <c r="E707" s="4">
        <v>901</v>
      </c>
      <c r="F707" t="s">
        <v>233</v>
      </c>
      <c r="G707" s="4">
        <v>201</v>
      </c>
      <c r="H707" s="4" t="s">
        <v>32</v>
      </c>
      <c r="I707" s="4">
        <v>11</v>
      </c>
      <c r="J707" s="5">
        <v>0</v>
      </c>
      <c r="K707" s="5">
        <v>0</v>
      </c>
      <c r="L707" s="5">
        <v>0</v>
      </c>
      <c r="M707" s="5">
        <v>18442</v>
      </c>
      <c r="N707" s="5">
        <v>0</v>
      </c>
      <c r="O707" s="5">
        <v>6147</v>
      </c>
      <c r="P707" s="5">
        <v>4391</v>
      </c>
      <c r="Q707" s="5">
        <v>0</v>
      </c>
      <c r="R707" s="5">
        <v>0</v>
      </c>
      <c r="S707" s="5">
        <v>34177</v>
      </c>
      <c r="T707" s="5">
        <v>0</v>
      </c>
      <c r="U707" s="5">
        <v>0</v>
      </c>
      <c r="V707" s="5"/>
      <c r="W707" s="5">
        <v>63157</v>
      </c>
      <c r="X707" s="5">
        <f>SUM(Tabla5[[#This Row],[ENE]:[DIC]])</f>
        <v>63157</v>
      </c>
      <c r="Y707" s="5">
        <f>Tabla5[[#This Row],[TOTAL]]-Tabla5[[#This Row],[comprobación]]</f>
        <v>0</v>
      </c>
    </row>
    <row r="708" spans="1:25">
      <c r="A708" s="4">
        <v>700</v>
      </c>
      <c r="B708" t="s">
        <v>248</v>
      </c>
      <c r="C708" s="4">
        <v>34101</v>
      </c>
      <c r="D708" s="4">
        <v>34</v>
      </c>
      <c r="E708" s="4">
        <v>101</v>
      </c>
      <c r="F708" t="s">
        <v>99</v>
      </c>
      <c r="G708" s="4">
        <v>201</v>
      </c>
      <c r="H708" s="4" t="s">
        <v>32</v>
      </c>
      <c r="I708" s="4">
        <v>11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6327</v>
      </c>
      <c r="S708" s="5">
        <v>0</v>
      </c>
      <c r="T708" s="5">
        <v>0</v>
      </c>
      <c r="U708" s="5">
        <v>0</v>
      </c>
      <c r="V708" s="5"/>
      <c r="W708" s="5">
        <v>6327</v>
      </c>
      <c r="X708" s="5">
        <f>SUM(Tabla5[[#This Row],[ENE]:[DIC]])</f>
        <v>6327</v>
      </c>
      <c r="Y708" s="5">
        <f>Tabla5[[#This Row],[TOTAL]]-Tabla5[[#This Row],[comprobación]]</f>
        <v>0</v>
      </c>
    </row>
    <row r="709" spans="1:25">
      <c r="A709" s="4">
        <v>701</v>
      </c>
      <c r="B709" t="s">
        <v>248</v>
      </c>
      <c r="C709" s="4">
        <v>34501</v>
      </c>
      <c r="D709" s="4">
        <v>34</v>
      </c>
      <c r="E709" s="4">
        <v>501</v>
      </c>
      <c r="F709" t="s">
        <v>61</v>
      </c>
      <c r="G709" s="4">
        <v>201</v>
      </c>
      <c r="H709" s="4" t="s">
        <v>32</v>
      </c>
      <c r="I709" s="4">
        <v>11</v>
      </c>
      <c r="J709" s="5">
        <v>307912</v>
      </c>
      <c r="K709" s="5">
        <v>0</v>
      </c>
      <c r="L709" s="5">
        <v>0</v>
      </c>
      <c r="M709" s="5">
        <v>0</v>
      </c>
      <c r="N709" s="5">
        <v>39723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/>
      <c r="W709" s="5">
        <v>347635</v>
      </c>
      <c r="X709" s="5">
        <f>SUM(Tabla5[[#This Row],[ENE]:[DIC]])</f>
        <v>347635</v>
      </c>
      <c r="Y709" s="5">
        <f>Tabla5[[#This Row],[TOTAL]]-Tabla5[[#This Row],[comprobación]]</f>
        <v>0</v>
      </c>
    </row>
    <row r="710" spans="1:25">
      <c r="A710" s="4">
        <v>702</v>
      </c>
      <c r="B710" t="s">
        <v>248</v>
      </c>
      <c r="C710" s="4">
        <v>34701</v>
      </c>
      <c r="D710" s="4">
        <v>34</v>
      </c>
      <c r="E710" s="4">
        <v>701</v>
      </c>
      <c r="F710" t="s">
        <v>253</v>
      </c>
      <c r="G710" s="4">
        <v>201</v>
      </c>
      <c r="H710" s="4" t="s">
        <v>32</v>
      </c>
      <c r="I710" s="4">
        <v>11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5022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/>
      <c r="W710" s="5">
        <v>5022</v>
      </c>
      <c r="X710" s="5">
        <f>SUM(Tabla5[[#This Row],[ENE]:[DIC]])</f>
        <v>5022</v>
      </c>
      <c r="Y710" s="5">
        <f>Tabla5[[#This Row],[TOTAL]]-Tabla5[[#This Row],[comprobación]]</f>
        <v>0</v>
      </c>
    </row>
    <row r="711" spans="1:25">
      <c r="A711" s="4">
        <v>703</v>
      </c>
      <c r="B711" t="s">
        <v>248</v>
      </c>
      <c r="C711" s="4">
        <v>35105</v>
      </c>
      <c r="D711" s="4">
        <v>35</v>
      </c>
      <c r="E711" s="4">
        <v>105</v>
      </c>
      <c r="F711" t="s">
        <v>254</v>
      </c>
      <c r="G711" s="4">
        <v>201</v>
      </c>
      <c r="H711" s="4" t="s">
        <v>32</v>
      </c>
      <c r="I711" s="4">
        <v>11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422729</v>
      </c>
      <c r="R711" s="5">
        <v>0</v>
      </c>
      <c r="S711" s="5">
        <v>0</v>
      </c>
      <c r="T711" s="5">
        <v>0</v>
      </c>
      <c r="U711" s="5">
        <v>0</v>
      </c>
      <c r="V711" s="5"/>
      <c r="W711" s="5">
        <v>422729</v>
      </c>
      <c r="X711" s="5">
        <f>SUM(Tabla5[[#This Row],[ENE]:[DIC]])</f>
        <v>422729</v>
      </c>
      <c r="Y711" s="5">
        <f>Tabla5[[#This Row],[TOTAL]]-Tabla5[[#This Row],[comprobación]]</f>
        <v>0</v>
      </c>
    </row>
    <row r="712" spans="1:25">
      <c r="A712" s="4">
        <v>704</v>
      </c>
      <c r="B712" t="s">
        <v>248</v>
      </c>
      <c r="C712" s="4">
        <v>35301</v>
      </c>
      <c r="D712" s="4">
        <v>35</v>
      </c>
      <c r="E712" s="4">
        <v>301</v>
      </c>
      <c r="F712" t="s">
        <v>100</v>
      </c>
      <c r="G712" s="4">
        <v>201</v>
      </c>
      <c r="H712" s="4" t="s">
        <v>32</v>
      </c>
      <c r="I712" s="4">
        <v>11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11948</v>
      </c>
      <c r="S712" s="5">
        <v>0</v>
      </c>
      <c r="T712" s="5">
        <v>0</v>
      </c>
      <c r="U712" s="5">
        <v>0</v>
      </c>
      <c r="V712" s="5"/>
      <c r="W712" s="5">
        <v>11948</v>
      </c>
      <c r="X712" s="5">
        <f>SUM(Tabla5[[#This Row],[ENE]:[DIC]])</f>
        <v>11948</v>
      </c>
      <c r="Y712" s="5">
        <f>Tabla5[[#This Row],[TOTAL]]-Tabla5[[#This Row],[comprobación]]</f>
        <v>0</v>
      </c>
    </row>
    <row r="713" spans="1:25">
      <c r="A713" s="4">
        <v>705</v>
      </c>
      <c r="B713" t="s">
        <v>248</v>
      </c>
      <c r="C713" s="4">
        <v>35202</v>
      </c>
      <c r="D713" s="4">
        <v>35</v>
      </c>
      <c r="E713" s="4">
        <v>202</v>
      </c>
      <c r="F713" t="s">
        <v>107</v>
      </c>
      <c r="G713" s="4">
        <v>201</v>
      </c>
      <c r="H713" s="4" t="s">
        <v>32</v>
      </c>
      <c r="I713" s="4">
        <v>11</v>
      </c>
      <c r="J713" s="5">
        <v>0</v>
      </c>
      <c r="K713" s="5">
        <v>3763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/>
      <c r="W713" s="5">
        <v>3763</v>
      </c>
      <c r="X713" s="5">
        <f>SUM(Tabla5[[#This Row],[ENE]:[DIC]])</f>
        <v>3763</v>
      </c>
      <c r="Y713" s="5">
        <f>Tabla5[[#This Row],[TOTAL]]-Tabla5[[#This Row],[comprobación]]</f>
        <v>0</v>
      </c>
    </row>
    <row r="714" spans="1:25">
      <c r="A714" s="4">
        <v>706</v>
      </c>
      <c r="B714" t="s">
        <v>248</v>
      </c>
      <c r="C714" s="4">
        <v>35501</v>
      </c>
      <c r="D714" s="4">
        <v>35</v>
      </c>
      <c r="E714" s="4">
        <v>501</v>
      </c>
      <c r="F714" t="s">
        <v>63</v>
      </c>
      <c r="G714" s="4">
        <v>201</v>
      </c>
      <c r="H714" s="4" t="s">
        <v>32</v>
      </c>
      <c r="I714" s="4">
        <v>11</v>
      </c>
      <c r="J714" s="5">
        <v>22146</v>
      </c>
      <c r="K714" s="5">
        <v>56639</v>
      </c>
      <c r="L714" s="5">
        <v>-23507</v>
      </c>
      <c r="M714" s="5">
        <v>59094</v>
      </c>
      <c r="N714" s="5">
        <v>69737</v>
      </c>
      <c r="O714" s="5">
        <v>13124</v>
      </c>
      <c r="P714" s="5">
        <v>32983</v>
      </c>
      <c r="Q714" s="5">
        <v>11881</v>
      </c>
      <c r="R714" s="5">
        <v>56967</v>
      </c>
      <c r="S714" s="5">
        <v>19745</v>
      </c>
      <c r="T714" s="5">
        <v>59143</v>
      </c>
      <c r="U714" s="5">
        <v>59143</v>
      </c>
      <c r="V714" s="5"/>
      <c r="W714" s="5">
        <v>437095</v>
      </c>
      <c r="X714" s="5">
        <f>SUM(Tabla5[[#This Row],[ENE]:[DIC]])</f>
        <v>437095</v>
      </c>
      <c r="Y714" s="5">
        <f>Tabla5[[#This Row],[TOTAL]]-Tabla5[[#This Row],[comprobación]]</f>
        <v>0</v>
      </c>
    </row>
    <row r="715" spans="1:25">
      <c r="A715" s="4">
        <v>707</v>
      </c>
      <c r="B715" t="s">
        <v>248</v>
      </c>
      <c r="C715" s="4">
        <v>37101</v>
      </c>
      <c r="D715" s="4">
        <v>37</v>
      </c>
      <c r="E715" s="4">
        <v>101</v>
      </c>
      <c r="F715" t="s">
        <v>255</v>
      </c>
      <c r="G715" s="4">
        <v>201</v>
      </c>
      <c r="H715" s="4" t="s">
        <v>32</v>
      </c>
      <c r="I715" s="4">
        <v>11</v>
      </c>
      <c r="J715" s="5">
        <v>0</v>
      </c>
      <c r="K715" s="5">
        <v>0</v>
      </c>
      <c r="L715" s="5">
        <v>0</v>
      </c>
      <c r="M715" s="5">
        <v>0</v>
      </c>
      <c r="N715" s="5">
        <v>14234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/>
      <c r="W715" s="5">
        <v>14234</v>
      </c>
      <c r="X715" s="5">
        <f>SUM(Tabla5[[#This Row],[ENE]:[DIC]])</f>
        <v>14234</v>
      </c>
      <c r="Y715" s="5">
        <f>Tabla5[[#This Row],[TOTAL]]-Tabla5[[#This Row],[comprobación]]</f>
        <v>0</v>
      </c>
    </row>
    <row r="716" spans="1:25">
      <c r="A716" s="4">
        <v>708</v>
      </c>
      <c r="B716" t="s">
        <v>248</v>
      </c>
      <c r="C716" s="4">
        <v>37501</v>
      </c>
      <c r="D716" s="4">
        <v>37</v>
      </c>
      <c r="E716" s="4">
        <v>501</v>
      </c>
      <c r="F716" t="s">
        <v>77</v>
      </c>
      <c r="G716" s="4">
        <v>201</v>
      </c>
      <c r="H716" s="4" t="s">
        <v>32</v>
      </c>
      <c r="I716" s="4">
        <v>11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3619</v>
      </c>
      <c r="T716" s="5">
        <v>0</v>
      </c>
      <c r="U716" s="5">
        <v>0</v>
      </c>
      <c r="V716" s="5"/>
      <c r="W716" s="5">
        <v>3619</v>
      </c>
      <c r="X716" s="5">
        <f>SUM(Tabla5[[#This Row],[ENE]:[DIC]])</f>
        <v>3619</v>
      </c>
      <c r="Y716" s="5">
        <f>Tabla5[[#This Row],[TOTAL]]-Tabla5[[#This Row],[comprobación]]</f>
        <v>0</v>
      </c>
    </row>
    <row r="717" spans="1:25">
      <c r="A717" s="4">
        <v>709</v>
      </c>
      <c r="B717" t="s">
        <v>248</v>
      </c>
      <c r="C717" s="4">
        <v>38101</v>
      </c>
      <c r="D717" s="4">
        <v>38</v>
      </c>
      <c r="E717" s="4">
        <v>101</v>
      </c>
      <c r="F717" t="s">
        <v>43</v>
      </c>
      <c r="G717" s="4">
        <v>201</v>
      </c>
      <c r="H717" s="4" t="s">
        <v>32</v>
      </c>
      <c r="I717" s="4">
        <v>11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5000</v>
      </c>
      <c r="U717" s="5">
        <v>0</v>
      </c>
      <c r="V717" s="5"/>
      <c r="W717" s="5">
        <v>5000</v>
      </c>
      <c r="X717" s="5">
        <f>SUM(Tabla5[[#This Row],[ENE]:[DIC]])</f>
        <v>5000</v>
      </c>
      <c r="Y717" s="5">
        <f>Tabla5[[#This Row],[TOTAL]]-Tabla5[[#This Row],[comprobación]]</f>
        <v>0</v>
      </c>
    </row>
    <row r="718" spans="1:25">
      <c r="A718" s="4">
        <v>710</v>
      </c>
      <c r="B718" t="s">
        <v>248</v>
      </c>
      <c r="C718" s="4">
        <v>38103</v>
      </c>
      <c r="D718" s="4">
        <v>38</v>
      </c>
      <c r="E718" s="4">
        <v>103</v>
      </c>
      <c r="F718" t="s">
        <v>64</v>
      </c>
      <c r="G718" s="4">
        <v>201</v>
      </c>
      <c r="H718" s="4" t="s">
        <v>32</v>
      </c>
      <c r="I718" s="4">
        <v>11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/>
      <c r="W718" s="5">
        <v>0</v>
      </c>
      <c r="X718" s="5">
        <f>SUM(Tabla5[[#This Row],[ENE]:[DIC]])</f>
        <v>0</v>
      </c>
      <c r="Y718" s="5">
        <f>Tabla5[[#This Row],[TOTAL]]-Tabla5[[#This Row],[comprobación]]</f>
        <v>0</v>
      </c>
    </row>
    <row r="719" spans="1:25">
      <c r="A719" s="4">
        <v>711</v>
      </c>
      <c r="B719" t="s">
        <v>248</v>
      </c>
      <c r="C719" s="4">
        <v>39201</v>
      </c>
      <c r="D719" s="4">
        <v>39</v>
      </c>
      <c r="E719" s="4">
        <v>201</v>
      </c>
      <c r="F719" t="s">
        <v>149</v>
      </c>
      <c r="G719" s="4">
        <v>201</v>
      </c>
      <c r="H719" s="4" t="s">
        <v>32</v>
      </c>
      <c r="I719" s="4">
        <v>11</v>
      </c>
      <c r="J719" s="5">
        <v>0</v>
      </c>
      <c r="K719" s="5">
        <v>31768</v>
      </c>
      <c r="L719" s="5">
        <v>0</v>
      </c>
      <c r="M719" s="5">
        <v>0</v>
      </c>
      <c r="N719" s="5">
        <v>0</v>
      </c>
      <c r="O719" s="5">
        <v>-31768</v>
      </c>
      <c r="P719" s="5">
        <v>15049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/>
      <c r="W719" s="5">
        <v>15049</v>
      </c>
      <c r="X719" s="5">
        <f>SUM(Tabla5[[#This Row],[ENE]:[DIC]])</f>
        <v>15049</v>
      </c>
      <c r="Y719" s="5">
        <f>Tabla5[[#This Row],[TOTAL]]-Tabla5[[#This Row],[comprobación]]</f>
        <v>0</v>
      </c>
    </row>
    <row r="720" spans="1:25">
      <c r="A720" s="4">
        <v>712</v>
      </c>
      <c r="B720" t="s">
        <v>248</v>
      </c>
      <c r="C720" s="4">
        <v>39601</v>
      </c>
      <c r="D720" s="4">
        <v>39</v>
      </c>
      <c r="E720" s="4">
        <v>601</v>
      </c>
      <c r="F720" t="s">
        <v>213</v>
      </c>
      <c r="G720" s="4">
        <v>201</v>
      </c>
      <c r="H720" s="4" t="s">
        <v>32</v>
      </c>
      <c r="I720" s="4">
        <v>11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3529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/>
      <c r="W720" s="5">
        <v>3529</v>
      </c>
      <c r="X720" s="5">
        <f>SUM(Tabla5[[#This Row],[ENE]:[DIC]])</f>
        <v>3529</v>
      </c>
      <c r="Y720" s="5">
        <f>Tabla5[[#This Row],[TOTAL]]-Tabla5[[#This Row],[comprobación]]</f>
        <v>0</v>
      </c>
    </row>
    <row r="721" spans="1:25">
      <c r="A721" s="4">
        <v>713</v>
      </c>
      <c r="B721" t="s">
        <v>256</v>
      </c>
      <c r="C721" s="4">
        <v>11301</v>
      </c>
      <c r="D721" s="4">
        <v>11</v>
      </c>
      <c r="E721" s="4">
        <v>301</v>
      </c>
      <c r="F721" t="s">
        <v>36</v>
      </c>
      <c r="G721" s="4" t="s">
        <v>257</v>
      </c>
      <c r="H721" s="4" t="s">
        <v>32</v>
      </c>
      <c r="I721" s="4">
        <v>25</v>
      </c>
      <c r="J721" s="5">
        <v>0</v>
      </c>
      <c r="K721" s="5">
        <v>1675186</v>
      </c>
      <c r="L721" s="5">
        <v>1636755</v>
      </c>
      <c r="M721" s="5">
        <v>1629579</v>
      </c>
      <c r="N721" s="5">
        <v>1731607</v>
      </c>
      <c r="O721" s="5">
        <v>1665329</v>
      </c>
      <c r="P721" s="5">
        <v>1371492</v>
      </c>
      <c r="Q721" s="5">
        <v>1564292</v>
      </c>
      <c r="R721" s="5">
        <v>1528157</v>
      </c>
      <c r="S721" s="5">
        <v>1518020</v>
      </c>
      <c r="T721" s="5">
        <v>1696902</v>
      </c>
      <c r="U721" s="5">
        <v>1696902</v>
      </c>
      <c r="V721" s="5"/>
      <c r="W721" s="5">
        <v>17714221</v>
      </c>
      <c r="X721" s="5">
        <f>SUM(Tabla5[[#This Row],[ENE]:[DIC]])</f>
        <v>17714221</v>
      </c>
      <c r="Y721" s="5">
        <f>Tabla5[[#This Row],[TOTAL]]-Tabla5[[#This Row],[comprobación]]</f>
        <v>0</v>
      </c>
    </row>
    <row r="722" spans="1:25">
      <c r="A722" s="4">
        <v>714</v>
      </c>
      <c r="B722" t="s">
        <v>256</v>
      </c>
      <c r="C722" s="4">
        <v>13201</v>
      </c>
      <c r="D722" s="4">
        <v>13</v>
      </c>
      <c r="E722" s="4">
        <v>201</v>
      </c>
      <c r="F722" t="s">
        <v>33</v>
      </c>
      <c r="G722" s="4" t="s">
        <v>257</v>
      </c>
      <c r="H722" s="4" t="s">
        <v>32</v>
      </c>
      <c r="I722" s="4">
        <v>25</v>
      </c>
      <c r="J722" s="5">
        <v>0</v>
      </c>
      <c r="K722" s="5">
        <v>112217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156060</v>
      </c>
      <c r="R722" s="5">
        <v>118776</v>
      </c>
      <c r="S722" s="5">
        <v>79029</v>
      </c>
      <c r="T722" s="5">
        <v>34693</v>
      </c>
      <c r="U722" s="5">
        <v>0</v>
      </c>
      <c r="V722" s="5"/>
      <c r="W722" s="5">
        <v>500775</v>
      </c>
      <c r="X722" s="5">
        <f>SUM(Tabla5[[#This Row],[ENE]:[DIC]])</f>
        <v>500775</v>
      </c>
      <c r="Y722" s="5">
        <f>Tabla5[[#This Row],[TOTAL]]-Tabla5[[#This Row],[comprobación]]</f>
        <v>0</v>
      </c>
    </row>
    <row r="723" spans="1:25">
      <c r="A723" s="4">
        <v>715</v>
      </c>
      <c r="B723" t="s">
        <v>256</v>
      </c>
      <c r="C723" s="4">
        <v>13203</v>
      </c>
      <c r="D723" s="4">
        <v>13</v>
      </c>
      <c r="E723" s="4">
        <v>203</v>
      </c>
      <c r="F723" t="s">
        <v>34</v>
      </c>
      <c r="G723" s="4" t="s">
        <v>257</v>
      </c>
      <c r="H723" s="4" t="s">
        <v>32</v>
      </c>
      <c r="I723" s="4">
        <v>25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69412</v>
      </c>
      <c r="T723" s="5">
        <v>0</v>
      </c>
      <c r="U723" s="5">
        <v>0</v>
      </c>
      <c r="V723" s="5"/>
      <c r="W723" s="5">
        <v>69412</v>
      </c>
      <c r="X723" s="5">
        <f>SUM(Tabla5[[#This Row],[ENE]:[DIC]])</f>
        <v>69412</v>
      </c>
      <c r="Y723" s="5">
        <f>Tabla5[[#This Row],[TOTAL]]-Tabla5[[#This Row],[comprobación]]</f>
        <v>0</v>
      </c>
    </row>
    <row r="724" spans="1:25">
      <c r="A724" s="4">
        <v>716</v>
      </c>
      <c r="B724" t="s">
        <v>256</v>
      </c>
      <c r="C724" s="4">
        <v>13401</v>
      </c>
      <c r="D724" s="4">
        <v>13</v>
      </c>
      <c r="E724" s="4">
        <v>401</v>
      </c>
      <c r="F724" t="s">
        <v>48</v>
      </c>
      <c r="G724" s="4" t="s">
        <v>257</v>
      </c>
      <c r="H724" s="4" t="s">
        <v>32</v>
      </c>
      <c r="I724" s="4">
        <v>25</v>
      </c>
      <c r="J724" s="5">
        <v>0</v>
      </c>
      <c r="K724" s="5">
        <v>7401</v>
      </c>
      <c r="L724" s="5">
        <v>7428</v>
      </c>
      <c r="M724" s="5">
        <v>75080</v>
      </c>
      <c r="N724" s="5">
        <v>36799</v>
      </c>
      <c r="O724" s="5">
        <v>4220</v>
      </c>
      <c r="P724" s="5">
        <v>9959</v>
      </c>
      <c r="Q724" s="5">
        <v>30257</v>
      </c>
      <c r="R724" s="5">
        <v>20467</v>
      </c>
      <c r="S724" s="5">
        <v>34688</v>
      </c>
      <c r="T724" s="5">
        <v>3566</v>
      </c>
      <c r="U724" s="5">
        <v>3567</v>
      </c>
      <c r="V724" s="5"/>
      <c r="W724" s="5">
        <v>233432</v>
      </c>
      <c r="X724" s="5">
        <f>SUM(Tabla5[[#This Row],[ENE]:[DIC]])</f>
        <v>233432</v>
      </c>
      <c r="Y724" s="5">
        <f>Tabla5[[#This Row],[TOTAL]]-Tabla5[[#This Row],[comprobación]]</f>
        <v>0</v>
      </c>
    </row>
    <row r="725" spans="1:25">
      <c r="A725" s="4">
        <v>717</v>
      </c>
      <c r="B725" t="s">
        <v>256</v>
      </c>
      <c r="C725" s="4">
        <v>15401</v>
      </c>
      <c r="D725" s="4">
        <v>15</v>
      </c>
      <c r="E725" s="4">
        <v>401</v>
      </c>
      <c r="F725" t="s">
        <v>87</v>
      </c>
      <c r="G725" s="4" t="s">
        <v>257</v>
      </c>
      <c r="H725" s="4" t="s">
        <v>32</v>
      </c>
      <c r="I725" s="4">
        <v>25</v>
      </c>
      <c r="J725" s="5">
        <v>0</v>
      </c>
      <c r="K725" s="5">
        <v>1345</v>
      </c>
      <c r="L725" s="5">
        <v>1196</v>
      </c>
      <c r="M725" s="5">
        <v>1196</v>
      </c>
      <c r="N725" s="5">
        <v>1196</v>
      </c>
      <c r="O725" s="5">
        <v>1196</v>
      </c>
      <c r="P725" s="5">
        <v>1196</v>
      </c>
      <c r="Q725" s="5">
        <v>1196</v>
      </c>
      <c r="R725" s="5">
        <v>1196</v>
      </c>
      <c r="S725" s="5">
        <v>1196</v>
      </c>
      <c r="T725" s="5">
        <v>1196</v>
      </c>
      <c r="U725" s="5">
        <v>1192</v>
      </c>
      <c r="V725" s="5"/>
      <c r="W725" s="5">
        <v>13301</v>
      </c>
      <c r="X725" s="5">
        <f>SUM(Tabla5[[#This Row],[ENE]:[DIC]])</f>
        <v>13301</v>
      </c>
      <c r="Y725" s="5">
        <f>Tabla5[[#This Row],[TOTAL]]-Tabla5[[#This Row],[comprobación]]</f>
        <v>0</v>
      </c>
    </row>
    <row r="726" spans="1:25">
      <c r="A726" s="4">
        <v>718</v>
      </c>
      <c r="B726" t="s">
        <v>256</v>
      </c>
      <c r="C726" s="4">
        <v>15408</v>
      </c>
      <c r="D726" s="4">
        <v>15</v>
      </c>
      <c r="E726" s="4">
        <v>408</v>
      </c>
      <c r="F726" t="s">
        <v>38</v>
      </c>
      <c r="G726" s="4" t="s">
        <v>257</v>
      </c>
      <c r="H726" s="4" t="s">
        <v>32</v>
      </c>
      <c r="I726" s="4">
        <v>25</v>
      </c>
      <c r="J726" s="5">
        <v>0</v>
      </c>
      <c r="K726" s="5">
        <v>236088</v>
      </c>
      <c r="L726" s="5">
        <v>237801</v>
      </c>
      <c r="M726" s="5">
        <v>251122</v>
      </c>
      <c r="N726" s="5">
        <v>251270</v>
      </c>
      <c r="O726" s="5">
        <v>224992</v>
      </c>
      <c r="P726" s="5">
        <v>308958</v>
      </c>
      <c r="Q726" s="5">
        <v>243255</v>
      </c>
      <c r="R726" s="5">
        <v>226361</v>
      </c>
      <c r="S726" s="5">
        <v>245725</v>
      </c>
      <c r="T726" s="5">
        <v>242625</v>
      </c>
      <c r="U726" s="5">
        <v>242626</v>
      </c>
      <c r="V726" s="5"/>
      <c r="W726" s="5">
        <v>2710823</v>
      </c>
      <c r="X726" s="5">
        <f>SUM(Tabla5[[#This Row],[ENE]:[DIC]])</f>
        <v>2710823</v>
      </c>
      <c r="Y726" s="5">
        <f>Tabla5[[#This Row],[TOTAL]]-Tabla5[[#This Row],[comprobación]]</f>
        <v>0</v>
      </c>
    </row>
    <row r="727" spans="1:25">
      <c r="A727" s="4">
        <v>719</v>
      </c>
      <c r="B727" t="s">
        <v>256</v>
      </c>
      <c r="C727" s="4">
        <v>29201</v>
      </c>
      <c r="D727" s="4">
        <v>29</v>
      </c>
      <c r="E727" s="4">
        <v>201</v>
      </c>
      <c r="F727" t="s">
        <v>76</v>
      </c>
      <c r="G727" s="4" t="s">
        <v>257</v>
      </c>
      <c r="H727" s="4" t="s">
        <v>32</v>
      </c>
      <c r="I727" s="4">
        <v>25</v>
      </c>
      <c r="J727" s="5">
        <v>0</v>
      </c>
      <c r="K727" s="5">
        <v>8961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/>
      <c r="W727" s="5">
        <v>8961</v>
      </c>
      <c r="X727" s="5">
        <f>SUM(Tabla5[[#This Row],[ENE]:[DIC]])</f>
        <v>8961</v>
      </c>
      <c r="Y727" s="5">
        <f>Tabla5[[#This Row],[TOTAL]]-Tabla5[[#This Row],[comprobación]]</f>
        <v>0</v>
      </c>
    </row>
    <row r="728" spans="1:25">
      <c r="A728" s="4">
        <v>720</v>
      </c>
      <c r="B728" t="s">
        <v>256</v>
      </c>
      <c r="C728" s="4">
        <v>29902</v>
      </c>
      <c r="D728" s="4">
        <v>29</v>
      </c>
      <c r="E728" s="4">
        <v>902</v>
      </c>
      <c r="F728" t="s">
        <v>232</v>
      </c>
      <c r="G728" s="4" t="s">
        <v>257</v>
      </c>
      <c r="H728" s="4" t="s">
        <v>32</v>
      </c>
      <c r="I728" s="4">
        <v>25</v>
      </c>
      <c r="J728" s="5">
        <v>0</v>
      </c>
      <c r="K728" s="5">
        <v>111272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/>
      <c r="W728" s="5">
        <v>111272</v>
      </c>
      <c r="X728" s="5">
        <f>SUM(Tabla5[[#This Row],[ENE]:[DIC]])</f>
        <v>111272</v>
      </c>
      <c r="Y728" s="5">
        <f>Tabla5[[#This Row],[TOTAL]]-Tabla5[[#This Row],[comprobación]]</f>
        <v>0</v>
      </c>
    </row>
    <row r="729" spans="1:25">
      <c r="A729" s="4">
        <v>721</v>
      </c>
      <c r="B729" t="s">
        <v>256</v>
      </c>
      <c r="C729" s="4">
        <v>34101</v>
      </c>
      <c r="D729" s="4">
        <v>34</v>
      </c>
      <c r="E729" s="4">
        <v>101</v>
      </c>
      <c r="F729" t="s">
        <v>99</v>
      </c>
      <c r="G729" s="4" t="s">
        <v>257</v>
      </c>
      <c r="H729" s="4" t="s">
        <v>32</v>
      </c>
      <c r="I729" s="4">
        <v>25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11063</v>
      </c>
      <c r="S729" s="5">
        <v>0</v>
      </c>
      <c r="T729" s="5">
        <v>0</v>
      </c>
      <c r="U729" s="5">
        <v>0</v>
      </c>
      <c r="V729" s="5"/>
      <c r="W729" s="5">
        <v>11063</v>
      </c>
      <c r="X729" s="5">
        <f>SUM(Tabla5[[#This Row],[ENE]:[DIC]])</f>
        <v>11063</v>
      </c>
      <c r="Y729" s="5">
        <f>Tabla5[[#This Row],[TOTAL]]-Tabla5[[#This Row],[comprobación]]</f>
        <v>0</v>
      </c>
    </row>
    <row r="730" spans="1:25">
      <c r="A730" s="4">
        <v>722</v>
      </c>
      <c r="B730" t="s">
        <v>256</v>
      </c>
      <c r="C730" s="4">
        <v>45201</v>
      </c>
      <c r="D730" s="4">
        <v>45</v>
      </c>
      <c r="E730" s="4">
        <v>201</v>
      </c>
      <c r="F730" t="s">
        <v>216</v>
      </c>
      <c r="G730" s="4" t="s">
        <v>257</v>
      </c>
      <c r="H730" s="4" t="s">
        <v>32</v>
      </c>
      <c r="I730" s="4">
        <v>25</v>
      </c>
      <c r="J730" s="5">
        <v>0</v>
      </c>
      <c r="K730" s="5">
        <v>89731</v>
      </c>
      <c r="L730" s="5">
        <v>89731</v>
      </c>
      <c r="M730" s="5">
        <v>89731</v>
      </c>
      <c r="N730" s="5">
        <v>89731</v>
      </c>
      <c r="O730" s="5">
        <v>89731</v>
      </c>
      <c r="P730" s="5">
        <v>89731</v>
      </c>
      <c r="Q730" s="5">
        <v>89731</v>
      </c>
      <c r="R730" s="5">
        <v>89731</v>
      </c>
      <c r="S730" s="5">
        <v>89731</v>
      </c>
      <c r="T730" s="5">
        <v>89731</v>
      </c>
      <c r="U730" s="5">
        <v>89729</v>
      </c>
      <c r="V730" s="5"/>
      <c r="W730" s="5">
        <v>987039</v>
      </c>
      <c r="X730" s="5">
        <f>SUM(Tabla5[[#This Row],[ENE]:[DIC]])</f>
        <v>987039</v>
      </c>
      <c r="Y730" s="5">
        <f>Tabla5[[#This Row],[TOTAL]]-Tabla5[[#This Row],[comprobación]]</f>
        <v>0</v>
      </c>
    </row>
    <row r="731" spans="1:25">
      <c r="A731" s="4">
        <v>723</v>
      </c>
      <c r="B731" t="s">
        <v>210</v>
      </c>
      <c r="C731" s="7">
        <v>51101</v>
      </c>
      <c r="D731" s="7">
        <v>51</v>
      </c>
      <c r="E731" s="7">
        <v>101</v>
      </c>
      <c r="F731" t="s">
        <v>258</v>
      </c>
      <c r="G731" s="4" t="s">
        <v>211</v>
      </c>
      <c r="H731" s="4" t="s">
        <v>32</v>
      </c>
      <c r="I731" s="4">
        <v>11</v>
      </c>
      <c r="J731" s="5">
        <v>32934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/>
      <c r="W731" s="5">
        <v>32934</v>
      </c>
      <c r="X731" s="5">
        <f>SUM(Tabla5[[#This Row],[ENE]:[DIC]])</f>
        <v>32934</v>
      </c>
      <c r="Y731" s="5">
        <f>Tabla5[[#This Row],[TOTAL]]-Tabla5[[#This Row],[comprobación]]</f>
        <v>0</v>
      </c>
    </row>
    <row r="732" spans="1:25">
      <c r="A732" s="4">
        <v>724</v>
      </c>
      <c r="B732" t="s">
        <v>210</v>
      </c>
      <c r="C732" s="7">
        <v>51501</v>
      </c>
      <c r="D732" s="7">
        <v>51</v>
      </c>
      <c r="E732" s="7">
        <v>501</v>
      </c>
      <c r="F732" t="s">
        <v>259</v>
      </c>
      <c r="G732" s="4" t="s">
        <v>211</v>
      </c>
      <c r="H732" s="4" t="s">
        <v>32</v>
      </c>
      <c r="I732" s="4">
        <v>11</v>
      </c>
      <c r="J732" s="5">
        <v>0</v>
      </c>
      <c r="K732" s="5">
        <v>0</v>
      </c>
      <c r="L732" s="5">
        <v>25163</v>
      </c>
      <c r="M732" s="5">
        <v>0</v>
      </c>
      <c r="N732" s="5">
        <v>45026</v>
      </c>
      <c r="O732" s="5">
        <v>0</v>
      </c>
      <c r="P732" s="5">
        <v>0</v>
      </c>
      <c r="Q732" s="5">
        <v>29811</v>
      </c>
      <c r="R732" s="5">
        <v>0</v>
      </c>
      <c r="S732" s="5">
        <v>0</v>
      </c>
      <c r="T732" s="5">
        <v>0</v>
      </c>
      <c r="U732" s="5">
        <v>0</v>
      </c>
      <c r="V732" s="5"/>
      <c r="W732" s="5">
        <v>100000</v>
      </c>
      <c r="X732" s="5">
        <f>SUM(Tabla5[[#This Row],[ENE]:[DIC]])</f>
        <v>100000</v>
      </c>
      <c r="Y732" s="5">
        <f>Tabla5[[#This Row],[TOTAL]]-Tabla5[[#This Row],[comprobación]]</f>
        <v>0</v>
      </c>
    </row>
    <row r="733" spans="1:25">
      <c r="A733" s="4">
        <v>725</v>
      </c>
      <c r="B733" t="s">
        <v>210</v>
      </c>
      <c r="C733" s="7">
        <v>51901</v>
      </c>
      <c r="D733" s="7">
        <v>51</v>
      </c>
      <c r="E733" s="7">
        <v>901</v>
      </c>
      <c r="F733" t="s">
        <v>260</v>
      </c>
      <c r="G733" s="4" t="s">
        <v>211</v>
      </c>
      <c r="H733" s="4" t="s">
        <v>32</v>
      </c>
      <c r="I733" s="4">
        <v>11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/>
      <c r="W733" s="5">
        <v>0</v>
      </c>
      <c r="X733" s="5">
        <f>SUM(Tabla5[[#This Row],[ENE]:[DIC]])</f>
        <v>0</v>
      </c>
      <c r="Y733" s="5">
        <f>Tabla5[[#This Row],[TOTAL]]-Tabla5[[#This Row],[comprobación]]</f>
        <v>0</v>
      </c>
    </row>
    <row r="734" spans="1:25">
      <c r="A734" s="4">
        <v>726</v>
      </c>
      <c r="B734" t="s">
        <v>210</v>
      </c>
      <c r="C734" s="7">
        <v>53101</v>
      </c>
      <c r="D734" s="7">
        <v>53</v>
      </c>
      <c r="E734" s="7">
        <v>101</v>
      </c>
      <c r="F734" t="s">
        <v>261</v>
      </c>
      <c r="G734" s="4" t="s">
        <v>211</v>
      </c>
      <c r="H734" s="4" t="s">
        <v>32</v>
      </c>
      <c r="I734" s="4">
        <v>11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/>
      <c r="W734" s="5">
        <v>0</v>
      </c>
      <c r="X734" s="5">
        <f>SUM(Tabla5[[#This Row],[ENE]:[DIC]])</f>
        <v>0</v>
      </c>
      <c r="Y734" s="5">
        <f>Tabla5[[#This Row],[TOTAL]]-Tabla5[[#This Row],[comprobación]]</f>
        <v>0</v>
      </c>
    </row>
    <row r="735" spans="1:25">
      <c r="A735" s="4">
        <v>727</v>
      </c>
      <c r="B735" t="s">
        <v>210</v>
      </c>
      <c r="C735" s="7">
        <v>53101</v>
      </c>
      <c r="D735" s="7">
        <v>53</v>
      </c>
      <c r="E735" s="7">
        <v>101</v>
      </c>
      <c r="F735" t="s">
        <v>261</v>
      </c>
      <c r="G735" s="4" t="s">
        <v>211</v>
      </c>
      <c r="H735" s="4" t="s">
        <v>32</v>
      </c>
      <c r="I735" s="4">
        <v>11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/>
      <c r="W735" s="5">
        <v>0</v>
      </c>
      <c r="X735" s="5">
        <f>SUM(Tabla5[[#This Row],[ENE]:[DIC]])</f>
        <v>0</v>
      </c>
      <c r="Y735" s="5">
        <f>Tabla5[[#This Row],[TOTAL]]-Tabla5[[#This Row],[comprobación]]</f>
        <v>0</v>
      </c>
    </row>
    <row r="736" spans="1:25">
      <c r="A736" s="4">
        <v>728</v>
      </c>
      <c r="B736" t="s">
        <v>230</v>
      </c>
      <c r="C736" s="7">
        <v>54101</v>
      </c>
      <c r="D736" s="7">
        <v>54</v>
      </c>
      <c r="E736" s="7">
        <v>101</v>
      </c>
      <c r="F736" t="s">
        <v>262</v>
      </c>
      <c r="G736" s="4" t="s">
        <v>231</v>
      </c>
      <c r="H736" s="4" t="s">
        <v>32</v>
      </c>
      <c r="I736" s="4">
        <v>11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/>
      <c r="W736" s="5">
        <v>0</v>
      </c>
      <c r="X736" s="5">
        <f>SUM(Tabla5[[#This Row],[ENE]:[DIC]])</f>
        <v>0</v>
      </c>
      <c r="Y736" s="5">
        <f>Tabla5[[#This Row],[TOTAL]]-Tabla5[[#This Row],[comprobación]]</f>
        <v>0</v>
      </c>
    </row>
    <row r="737" spans="1:25">
      <c r="A737" s="4">
        <v>729</v>
      </c>
      <c r="B737" t="s">
        <v>126</v>
      </c>
      <c r="C737" s="7">
        <v>56701</v>
      </c>
      <c r="D737" s="7">
        <v>56</v>
      </c>
      <c r="E737" s="7">
        <v>701</v>
      </c>
      <c r="F737" t="s">
        <v>263</v>
      </c>
      <c r="G737" s="4" t="s">
        <v>127</v>
      </c>
      <c r="H737" s="4" t="s">
        <v>32</v>
      </c>
      <c r="I737" s="4">
        <v>11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/>
      <c r="W737" s="5">
        <v>0</v>
      </c>
      <c r="X737" s="5">
        <f>SUM(Tabla5[[#This Row],[ENE]:[DIC]])</f>
        <v>0</v>
      </c>
      <c r="Y737" s="5">
        <f>Tabla5[[#This Row],[TOTAL]]-Tabla5[[#This Row],[comprobación]]</f>
        <v>0</v>
      </c>
    </row>
    <row r="738" spans="1:25">
      <c r="A738" s="4">
        <v>730</v>
      </c>
      <c r="B738" t="s">
        <v>210</v>
      </c>
      <c r="C738" s="7">
        <v>59701</v>
      </c>
      <c r="D738" s="7">
        <v>59</v>
      </c>
      <c r="E738" s="7">
        <v>701</v>
      </c>
      <c r="F738" t="s">
        <v>263</v>
      </c>
      <c r="G738" s="4" t="s">
        <v>211</v>
      </c>
      <c r="H738" s="4" t="s">
        <v>32</v>
      </c>
      <c r="I738" s="4">
        <v>11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/>
      <c r="W738" s="5">
        <v>0</v>
      </c>
      <c r="X738" s="5">
        <f>SUM(Tabla5[[#This Row],[ENE]:[DIC]])</f>
        <v>0</v>
      </c>
      <c r="Y738" s="5">
        <f>Tabla5[[#This Row],[TOTAL]]-Tabla5[[#This Row],[comprobación]]</f>
        <v>0</v>
      </c>
    </row>
    <row r="739" spans="1:25">
      <c r="A739" s="4">
        <v>731</v>
      </c>
      <c r="B739" t="s">
        <v>264</v>
      </c>
      <c r="C739" s="7">
        <v>61501</v>
      </c>
      <c r="D739" s="7">
        <v>61</v>
      </c>
      <c r="E739" s="7">
        <v>501</v>
      </c>
      <c r="F739" t="s">
        <v>265</v>
      </c>
      <c r="G739" s="4">
        <v>203</v>
      </c>
      <c r="H739" s="8" t="s">
        <v>266</v>
      </c>
      <c r="I739" s="4">
        <v>11</v>
      </c>
      <c r="J739" s="5">
        <v>461903</v>
      </c>
      <c r="K739" s="5">
        <v>250866</v>
      </c>
      <c r="L739" s="5">
        <v>250866</v>
      </c>
      <c r="M739" s="5">
        <v>863081</v>
      </c>
      <c r="N739" s="5">
        <v>0</v>
      </c>
      <c r="O739" s="5">
        <v>863081</v>
      </c>
      <c r="P739" s="5">
        <v>1862365</v>
      </c>
      <c r="Q739" s="5">
        <v>0</v>
      </c>
      <c r="R739" s="5">
        <v>1862365</v>
      </c>
      <c r="S739" s="5">
        <v>0</v>
      </c>
      <c r="T739" s="5">
        <v>0</v>
      </c>
      <c r="U739" s="5">
        <v>0</v>
      </c>
      <c r="V739" s="5"/>
      <c r="W739" s="5">
        <v>6414527</v>
      </c>
      <c r="X739" s="5">
        <f>SUM(Tabla5[[#This Row],[ENE]:[DIC]])</f>
        <v>6414527</v>
      </c>
      <c r="Y739" s="5">
        <f>Tabla5[[#This Row],[TOTAL]]-Tabla5[[#This Row],[comprobación]]</f>
        <v>0</v>
      </c>
    </row>
    <row r="740" spans="1:25">
      <c r="A740" s="4">
        <v>732</v>
      </c>
      <c r="B740" t="s">
        <v>126</v>
      </c>
      <c r="C740" s="7">
        <v>61601</v>
      </c>
      <c r="D740" s="7">
        <v>61</v>
      </c>
      <c r="E740" s="7">
        <v>601</v>
      </c>
      <c r="F740" t="s">
        <v>265</v>
      </c>
      <c r="G740" s="4" t="s">
        <v>127</v>
      </c>
      <c r="H740" s="4" t="s">
        <v>32</v>
      </c>
      <c r="I740" s="4">
        <v>11</v>
      </c>
      <c r="J740" s="5">
        <v>0</v>
      </c>
      <c r="K740" s="5">
        <v>0</v>
      </c>
      <c r="L740" s="5">
        <v>0</v>
      </c>
      <c r="M740" s="5">
        <v>0</v>
      </c>
      <c r="N740" s="5">
        <v>60208</v>
      </c>
      <c r="O740" s="5">
        <v>0</v>
      </c>
      <c r="P740" s="5">
        <v>0</v>
      </c>
      <c r="Q740" s="5">
        <v>59792</v>
      </c>
      <c r="R740" s="5">
        <v>0</v>
      </c>
      <c r="S740" s="5">
        <v>0</v>
      </c>
      <c r="T740" s="5">
        <v>0</v>
      </c>
      <c r="U740" s="5">
        <v>0</v>
      </c>
      <c r="V740" s="5"/>
      <c r="W740" s="5">
        <v>120000</v>
      </c>
      <c r="X740" s="5">
        <f>SUM(Tabla5[[#This Row],[ENE]:[DIC]])</f>
        <v>120000</v>
      </c>
      <c r="Y740" s="5">
        <f>Tabla5[[#This Row],[TOTAL]]-Tabla5[[#This Row],[comprobación]]</f>
        <v>0</v>
      </c>
    </row>
    <row r="741" spans="1:25">
      <c r="A741" s="4">
        <v>733</v>
      </c>
      <c r="B741" t="s">
        <v>267</v>
      </c>
      <c r="C741" s="7">
        <v>61601</v>
      </c>
      <c r="D741" s="7">
        <v>61</v>
      </c>
      <c r="E741" s="7">
        <v>601</v>
      </c>
      <c r="F741" t="s">
        <v>265</v>
      </c>
      <c r="G741" s="4" t="s">
        <v>268</v>
      </c>
      <c r="H741" s="8" t="s">
        <v>269</v>
      </c>
      <c r="I741" s="4">
        <v>25</v>
      </c>
      <c r="J741" s="5">
        <v>0</v>
      </c>
      <c r="K741" s="5">
        <v>121038</v>
      </c>
      <c r="L741" s="5">
        <v>121038</v>
      </c>
      <c r="M741" s="5">
        <v>121038</v>
      </c>
      <c r="N741" s="5">
        <v>0</v>
      </c>
      <c r="O741" s="5">
        <v>121038</v>
      </c>
      <c r="P741" s="5">
        <v>121038</v>
      </c>
      <c r="Q741" s="5">
        <v>0</v>
      </c>
      <c r="R741" s="5">
        <v>121038</v>
      </c>
      <c r="S741" s="5">
        <v>0</v>
      </c>
      <c r="T741" s="5">
        <v>0</v>
      </c>
      <c r="U741" s="5">
        <v>0</v>
      </c>
      <c r="V741" s="5"/>
      <c r="W741" s="5">
        <v>726228</v>
      </c>
      <c r="X741" s="5">
        <f>SUM(Tabla5[[#This Row],[ENE]:[DIC]])</f>
        <v>726228</v>
      </c>
      <c r="Y741" s="5">
        <f>Tabla5[[#This Row],[TOTAL]]-Tabla5[[#This Row],[comprobación]]</f>
        <v>0</v>
      </c>
    </row>
    <row r="742" spans="1:25">
      <c r="A742" s="4">
        <v>734</v>
      </c>
      <c r="B742" t="s">
        <v>80</v>
      </c>
      <c r="C742" s="4">
        <v>26101</v>
      </c>
      <c r="D742" s="4">
        <v>26</v>
      </c>
      <c r="E742" s="4">
        <v>101</v>
      </c>
      <c r="F742" t="s">
        <v>41</v>
      </c>
      <c r="G742" s="7" t="s">
        <v>81</v>
      </c>
      <c r="H742" s="4" t="s">
        <v>32</v>
      </c>
      <c r="I742" s="4">
        <v>11</v>
      </c>
      <c r="J742" s="5">
        <v>800</v>
      </c>
      <c r="K742" s="5">
        <v>800</v>
      </c>
      <c r="L742" s="5">
        <v>800</v>
      </c>
      <c r="M742" s="5">
        <v>800</v>
      </c>
      <c r="N742" s="5">
        <v>800</v>
      </c>
      <c r="O742" s="5">
        <v>800</v>
      </c>
      <c r="P742" s="5">
        <v>800</v>
      </c>
      <c r="Q742" s="5">
        <v>800</v>
      </c>
      <c r="R742" s="5">
        <v>800</v>
      </c>
      <c r="S742" s="5">
        <v>800</v>
      </c>
      <c r="T742" s="5">
        <v>800</v>
      </c>
      <c r="U742" s="5">
        <v>800</v>
      </c>
      <c r="V742" s="5"/>
      <c r="W742" s="5">
        <v>9600</v>
      </c>
      <c r="X742" s="5">
        <f>SUM(Tabla5[[#This Row],[ENE]:[DIC]])</f>
        <v>9600</v>
      </c>
      <c r="Y742" s="5">
        <f>Tabla5[[#This Row],[TOTAL]]-Tabla5[[#This Row],[comprobación]]</f>
        <v>0</v>
      </c>
    </row>
    <row r="743" spans="1:25">
      <c r="A743" s="4">
        <v>735</v>
      </c>
      <c r="B743" t="s">
        <v>80</v>
      </c>
      <c r="C743" s="4">
        <v>21101</v>
      </c>
      <c r="D743" s="4">
        <v>21</v>
      </c>
      <c r="E743" s="4">
        <v>101</v>
      </c>
      <c r="F743" t="s">
        <v>39</v>
      </c>
      <c r="G743" s="7" t="s">
        <v>81</v>
      </c>
      <c r="H743" s="4" t="s">
        <v>32</v>
      </c>
      <c r="I743" s="4">
        <v>11</v>
      </c>
      <c r="J743" s="5">
        <v>1667</v>
      </c>
      <c r="K743" s="5">
        <v>1667</v>
      </c>
      <c r="L743" s="5">
        <v>1667</v>
      </c>
      <c r="M743" s="5">
        <v>1667</v>
      </c>
      <c r="N743" s="5">
        <v>1667</v>
      </c>
      <c r="O743" s="5">
        <v>1667</v>
      </c>
      <c r="P743" s="5">
        <v>1667</v>
      </c>
      <c r="Q743" s="5">
        <v>1667</v>
      </c>
      <c r="R743" s="5">
        <v>1667</v>
      </c>
      <c r="S743" s="5">
        <v>1667</v>
      </c>
      <c r="T743" s="5">
        <v>1667</v>
      </c>
      <c r="U743" s="5">
        <v>1663</v>
      </c>
      <c r="V743" s="5"/>
      <c r="W743" s="5">
        <v>20000</v>
      </c>
      <c r="X743" s="5">
        <f>SUM(Tabla5[[#This Row],[ENE]:[DIC]])</f>
        <v>20000</v>
      </c>
      <c r="Y743" s="5">
        <f>Tabla5[[#This Row],[TOTAL]]-Tabla5[[#This Row],[comprobación]]</f>
        <v>0</v>
      </c>
    </row>
    <row r="744" spans="1:25">
      <c r="A744" s="4">
        <v>736</v>
      </c>
      <c r="B744" t="s">
        <v>270</v>
      </c>
      <c r="C744" s="4">
        <v>26101</v>
      </c>
      <c r="D744" s="4">
        <v>26</v>
      </c>
      <c r="E744" s="4">
        <v>101</v>
      </c>
      <c r="F744" t="s">
        <v>41</v>
      </c>
      <c r="G744" s="7" t="s">
        <v>271</v>
      </c>
      <c r="H744" s="4" t="s">
        <v>32</v>
      </c>
      <c r="I744" s="4">
        <v>11</v>
      </c>
      <c r="J744" s="5">
        <v>2500</v>
      </c>
      <c r="K744" s="5">
        <v>2500</v>
      </c>
      <c r="L744" s="5">
        <v>2500</v>
      </c>
      <c r="M744" s="5">
        <v>2500</v>
      </c>
      <c r="N744" s="5">
        <v>2500</v>
      </c>
      <c r="O744" s="5">
        <v>2500</v>
      </c>
      <c r="P744" s="5">
        <v>2500</v>
      </c>
      <c r="Q744" s="5">
        <v>2500</v>
      </c>
      <c r="R744" s="5">
        <v>2500</v>
      </c>
      <c r="S744" s="5">
        <v>2500</v>
      </c>
      <c r="T744" s="5">
        <v>2500</v>
      </c>
      <c r="U744" s="5">
        <v>2500</v>
      </c>
      <c r="V744" s="5"/>
      <c r="W744" s="5">
        <v>30000</v>
      </c>
      <c r="X744" s="5">
        <f>SUM(Tabla5[[#This Row],[ENE]:[DIC]])</f>
        <v>30000</v>
      </c>
      <c r="Y744" s="5">
        <f>Tabla5[[#This Row],[TOTAL]]-Tabla5[[#This Row],[comprobación]]</f>
        <v>0</v>
      </c>
    </row>
    <row r="745" spans="1:25">
      <c r="A745" s="4">
        <v>737</v>
      </c>
      <c r="B745" t="s">
        <v>270</v>
      </c>
      <c r="C745" s="7">
        <v>38234</v>
      </c>
      <c r="D745" s="7">
        <v>38</v>
      </c>
      <c r="E745" s="7">
        <v>234</v>
      </c>
      <c r="F745" t="s">
        <v>272</v>
      </c>
      <c r="G745" s="7" t="s">
        <v>271</v>
      </c>
      <c r="H745" s="4" t="s">
        <v>32</v>
      </c>
      <c r="I745" s="4">
        <v>11</v>
      </c>
      <c r="J745" s="5">
        <v>8333</v>
      </c>
      <c r="K745" s="5">
        <v>8333</v>
      </c>
      <c r="L745" s="5">
        <v>8333</v>
      </c>
      <c r="M745" s="5">
        <v>8333</v>
      </c>
      <c r="N745" s="5">
        <v>8333</v>
      </c>
      <c r="O745" s="5">
        <v>8333</v>
      </c>
      <c r="P745" s="5">
        <v>8333</v>
      </c>
      <c r="Q745" s="5">
        <v>8333</v>
      </c>
      <c r="R745" s="5">
        <v>8333</v>
      </c>
      <c r="S745" s="5">
        <v>8333</v>
      </c>
      <c r="T745" s="5">
        <v>8333</v>
      </c>
      <c r="U745" s="5">
        <v>8337</v>
      </c>
      <c r="V745" s="5"/>
      <c r="W745" s="5">
        <v>100000</v>
      </c>
      <c r="X745" s="5">
        <f>SUM(Tabla5[[#This Row],[ENE]:[DIC]])</f>
        <v>100000</v>
      </c>
      <c r="Y745" s="5">
        <f>Tabla5[[#This Row],[TOTAL]]-Tabla5[[#This Row],[comprobación]]</f>
        <v>0</v>
      </c>
    </row>
    <row r="746" spans="1:25">
      <c r="A746" s="4">
        <v>738</v>
      </c>
      <c r="B746" t="s">
        <v>207</v>
      </c>
      <c r="C746" s="7">
        <v>15407</v>
      </c>
      <c r="D746" s="7">
        <v>15</v>
      </c>
      <c r="E746" s="7">
        <v>407</v>
      </c>
      <c r="F746" t="s">
        <v>209</v>
      </c>
      <c r="G746" s="7" t="s">
        <v>208</v>
      </c>
      <c r="H746" s="4" t="s">
        <v>32</v>
      </c>
      <c r="I746" s="4">
        <v>11</v>
      </c>
      <c r="J746" s="5">
        <v>104046</v>
      </c>
      <c r="K746" s="5">
        <v>104046</v>
      </c>
      <c r="L746" s="5">
        <v>104046</v>
      </c>
      <c r="M746" s="5">
        <v>104046</v>
      </c>
      <c r="N746" s="5">
        <v>104046</v>
      </c>
      <c r="O746" s="5">
        <v>104046</v>
      </c>
      <c r="P746" s="5">
        <v>104046</v>
      </c>
      <c r="Q746" s="5">
        <v>104046</v>
      </c>
      <c r="R746" s="5">
        <v>104046</v>
      </c>
      <c r="S746" s="5">
        <v>104046</v>
      </c>
      <c r="T746" s="5">
        <v>104046</v>
      </c>
      <c r="U746" s="5">
        <v>104043</v>
      </c>
      <c r="V746" s="5"/>
      <c r="W746" s="5">
        <v>1248549</v>
      </c>
      <c r="X746" s="5">
        <f>SUM(Tabla5[[#This Row],[ENE]:[DIC]])</f>
        <v>1248549</v>
      </c>
      <c r="Y746" s="5">
        <f>Tabla5[[#This Row],[TOTAL]]-Tabla5[[#This Row],[comprobación]]</f>
        <v>0</v>
      </c>
    </row>
    <row r="747" spans="1:25">
      <c r="C747" s="4"/>
      <c r="D747" s="4"/>
      <c r="E747" s="4"/>
      <c r="G747" s="9"/>
      <c r="H747" s="9"/>
      <c r="I747" s="10"/>
      <c r="J747" s="5">
        <f>SUBTOTAL(109,[ENE])</f>
        <v>11348929</v>
      </c>
      <c r="K747" s="5">
        <f>SUBTOTAL(109,[FEB])</f>
        <v>12442947</v>
      </c>
      <c r="L747" s="5">
        <f>SUBTOTAL(109,[MZO])</f>
        <v>11980900</v>
      </c>
      <c r="M747" s="5">
        <f>SUBTOTAL(109,[ABRIL])</f>
        <v>13877213</v>
      </c>
      <c r="N747" s="5">
        <f>SUBTOTAL(109,[MAYO])</f>
        <v>11718484</v>
      </c>
      <c r="O747" s="5">
        <f>SUBTOTAL(109,[JUN])</f>
        <v>12358397</v>
      </c>
      <c r="P747" s="5">
        <f>SUBTOTAL(109,[JULIO])</f>
        <v>14643454</v>
      </c>
      <c r="Q747" s="5">
        <f>SUBTOTAL(109,[AGO])</f>
        <v>12423593</v>
      </c>
      <c r="R747" s="5">
        <f>SUBTOTAL(109,[SEP])</f>
        <v>14413507</v>
      </c>
      <c r="S747" s="5">
        <f>SUBTOTAL(109,[OCT])</f>
        <v>17081307</v>
      </c>
      <c r="T747" s="5">
        <f>SUBTOTAL(109,[NOV])</f>
        <v>9941664</v>
      </c>
      <c r="U747" s="5">
        <f>SUBTOTAL(109,[DIC])</f>
        <v>17271093</v>
      </c>
      <c r="V747" s="5"/>
      <c r="W747" s="5">
        <f>SUBTOTAL(109,[TOTAL])</f>
        <v>159501488</v>
      </c>
    </row>
  </sheetData>
  <mergeCells count="5">
    <mergeCell ref="A2:W2"/>
    <mergeCell ref="A3:W3"/>
    <mergeCell ref="A4:W4"/>
    <mergeCell ref="A5:W5"/>
    <mergeCell ref="A6:W6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DF88D"/>
    <outlinePr summaryBelow="0"/>
  </sheetPr>
  <dimension ref="B1:O189"/>
  <sheetViews>
    <sheetView showGridLines="0" tabSelected="1" zoomScale="80" zoomScaleNormal="80" workbookViewId="0">
      <selection activeCell="B11" sqref="B11"/>
    </sheetView>
  </sheetViews>
  <sheetFormatPr baseColWidth="10" defaultRowHeight="15" outlineLevelRow="2"/>
  <cols>
    <col min="1" max="1" width="2.42578125" customWidth="1"/>
    <col min="2" max="2" width="60.5703125" customWidth="1"/>
    <col min="3" max="3" width="19.5703125" bestFit="1" customWidth="1"/>
    <col min="4" max="4" width="14.140625" bestFit="1" customWidth="1"/>
    <col min="5" max="11" width="14.140625" style="19" bestFit="1" customWidth="1"/>
    <col min="12" max="12" width="16.85546875" style="19" bestFit="1" customWidth="1"/>
    <col min="13" max="13" width="14.140625" style="19" bestFit="1" customWidth="1"/>
    <col min="14" max="14" width="16.140625" style="19" bestFit="1" customWidth="1"/>
    <col min="15" max="15" width="15.28515625" style="19" bestFit="1" customWidth="1"/>
  </cols>
  <sheetData>
    <row r="1" spans="2:15" ht="15.75" thickBot="1"/>
    <row r="2" spans="2:15" ht="18.75">
      <c r="B2" s="41" t="s">
        <v>273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2:15" ht="19.5" thickBot="1">
      <c r="B3" s="44" t="s">
        <v>274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2:15" ht="19.5" thickBot="1">
      <c r="B4" s="11"/>
      <c r="C4" s="18" t="s">
        <v>275</v>
      </c>
      <c r="D4" s="21" t="s">
        <v>383</v>
      </c>
      <c r="E4" s="21" t="s">
        <v>384</v>
      </c>
      <c r="F4" s="21" t="s">
        <v>385</v>
      </c>
      <c r="G4" s="21" t="s">
        <v>386</v>
      </c>
      <c r="H4" s="21" t="s">
        <v>387</v>
      </c>
      <c r="I4" s="21" t="s">
        <v>388</v>
      </c>
      <c r="J4" s="21" t="s">
        <v>389</v>
      </c>
      <c r="K4" s="21" t="s">
        <v>390</v>
      </c>
      <c r="L4" s="21" t="s">
        <v>391</v>
      </c>
      <c r="M4" s="21" t="s">
        <v>392</v>
      </c>
      <c r="N4" s="21" t="s">
        <v>393</v>
      </c>
      <c r="O4" s="21" t="s">
        <v>394</v>
      </c>
    </row>
    <row r="5" spans="2:15" ht="18" thickBot="1">
      <c r="B5" s="12" t="s">
        <v>27</v>
      </c>
      <c r="C5" s="23">
        <v>159501488</v>
      </c>
      <c r="D5" s="24">
        <v>11348929</v>
      </c>
      <c r="E5" s="24">
        <v>12442947</v>
      </c>
      <c r="F5" s="24">
        <v>11980900</v>
      </c>
      <c r="G5" s="24">
        <v>13877213</v>
      </c>
      <c r="H5" s="24">
        <v>11718484</v>
      </c>
      <c r="I5" s="24">
        <v>12358397</v>
      </c>
      <c r="J5" s="24">
        <v>14643454</v>
      </c>
      <c r="K5" s="24">
        <v>12423593</v>
      </c>
      <c r="L5" s="24">
        <v>14413507</v>
      </c>
      <c r="M5" s="24">
        <v>17081307</v>
      </c>
      <c r="N5" s="24">
        <v>9941664</v>
      </c>
      <c r="O5" s="23">
        <v>17271093</v>
      </c>
    </row>
    <row r="6" spans="2:15" ht="17.25">
      <c r="B6" s="13" t="s">
        <v>276</v>
      </c>
      <c r="C6" s="25">
        <v>82699944</v>
      </c>
      <c r="D6" s="26">
        <v>5853201</v>
      </c>
      <c r="E6" s="26">
        <v>5751242</v>
      </c>
      <c r="F6" s="26">
        <v>6965726</v>
      </c>
      <c r="G6" s="26">
        <v>5696762</v>
      </c>
      <c r="H6" s="26">
        <v>6038916</v>
      </c>
      <c r="I6" s="26">
        <v>6209288</v>
      </c>
      <c r="J6" s="26">
        <v>6332317</v>
      </c>
      <c r="K6" s="26">
        <v>6340995</v>
      </c>
      <c r="L6" s="26">
        <v>5768824</v>
      </c>
      <c r="M6" s="26">
        <v>8551183</v>
      </c>
      <c r="N6" s="26">
        <v>5995184</v>
      </c>
      <c r="O6" s="25">
        <v>13196306</v>
      </c>
    </row>
    <row r="7" spans="2:15" ht="15.75" outlineLevel="1">
      <c r="B7" s="16" t="s">
        <v>277</v>
      </c>
      <c r="C7" s="27">
        <v>48026889</v>
      </c>
      <c r="D7" s="28">
        <v>4078459</v>
      </c>
      <c r="E7" s="28">
        <v>4022950</v>
      </c>
      <c r="F7" s="28">
        <v>3984519</v>
      </c>
      <c r="G7" s="28">
        <v>3977343</v>
      </c>
      <c r="H7" s="28">
        <v>4079371</v>
      </c>
      <c r="I7" s="28">
        <v>4013093</v>
      </c>
      <c r="J7" s="28">
        <v>3961906</v>
      </c>
      <c r="K7" s="28">
        <v>3912056</v>
      </c>
      <c r="L7" s="28">
        <v>3875921</v>
      </c>
      <c r="M7" s="28">
        <v>3864921</v>
      </c>
      <c r="N7" s="28">
        <v>4128105</v>
      </c>
      <c r="O7" s="27">
        <v>4128245</v>
      </c>
    </row>
    <row r="8" spans="2:15" outlineLevel="2">
      <c r="B8" s="17" t="s">
        <v>278</v>
      </c>
      <c r="C8" s="29">
        <v>45926889</v>
      </c>
      <c r="D8" s="30">
        <v>3903459</v>
      </c>
      <c r="E8" s="30">
        <v>3847950</v>
      </c>
      <c r="F8" s="30">
        <v>3809519</v>
      </c>
      <c r="G8" s="30">
        <v>3802343</v>
      </c>
      <c r="H8" s="30">
        <v>3904371</v>
      </c>
      <c r="I8" s="30">
        <v>3838093</v>
      </c>
      <c r="J8" s="30">
        <v>3786906</v>
      </c>
      <c r="K8" s="30">
        <v>3737056</v>
      </c>
      <c r="L8" s="30">
        <v>3700921</v>
      </c>
      <c r="M8" s="30">
        <v>3689921</v>
      </c>
      <c r="N8" s="30">
        <v>3953106</v>
      </c>
      <c r="O8" s="29">
        <v>3953244</v>
      </c>
    </row>
    <row r="9" spans="2:15" outlineLevel="2">
      <c r="B9" s="17" t="s">
        <v>279</v>
      </c>
      <c r="C9" s="29">
        <v>2100000</v>
      </c>
      <c r="D9" s="30">
        <v>175000</v>
      </c>
      <c r="E9" s="30">
        <v>175000</v>
      </c>
      <c r="F9" s="30">
        <v>175000</v>
      </c>
      <c r="G9" s="30">
        <v>175000</v>
      </c>
      <c r="H9" s="30">
        <v>175000</v>
      </c>
      <c r="I9" s="30">
        <v>175000</v>
      </c>
      <c r="J9" s="30">
        <v>175000</v>
      </c>
      <c r="K9" s="30">
        <v>175000</v>
      </c>
      <c r="L9" s="30">
        <v>175000</v>
      </c>
      <c r="M9" s="30">
        <v>175000</v>
      </c>
      <c r="N9" s="30">
        <v>174999</v>
      </c>
      <c r="O9" s="29">
        <v>175001</v>
      </c>
    </row>
    <row r="10" spans="2:15" ht="15.75" outlineLevel="1">
      <c r="B10" s="16" t="s">
        <v>280</v>
      </c>
      <c r="C10" s="27">
        <v>9560563</v>
      </c>
      <c r="D10" s="28">
        <v>643987</v>
      </c>
      <c r="E10" s="28">
        <v>642444</v>
      </c>
      <c r="F10" s="28">
        <v>1091753</v>
      </c>
      <c r="G10" s="28">
        <v>396273</v>
      </c>
      <c r="H10" s="28">
        <v>736165</v>
      </c>
      <c r="I10" s="28">
        <v>1041175</v>
      </c>
      <c r="J10" s="28">
        <v>827376</v>
      </c>
      <c r="K10" s="28">
        <v>924727</v>
      </c>
      <c r="L10" s="28">
        <v>683941</v>
      </c>
      <c r="M10" s="28">
        <v>977992</v>
      </c>
      <c r="N10" s="28">
        <v>797368</v>
      </c>
      <c r="O10" s="27">
        <v>797362</v>
      </c>
    </row>
    <row r="11" spans="2:15" outlineLevel="2">
      <c r="B11" s="17" t="s">
        <v>281</v>
      </c>
      <c r="C11" s="29">
        <v>9363630</v>
      </c>
      <c r="D11" s="30">
        <v>625231</v>
      </c>
      <c r="E11" s="30">
        <v>633066</v>
      </c>
      <c r="F11" s="30">
        <v>1072997</v>
      </c>
      <c r="G11" s="30">
        <v>377517</v>
      </c>
      <c r="H11" s="30">
        <v>717409</v>
      </c>
      <c r="I11" s="30">
        <v>1022419</v>
      </c>
      <c r="J11" s="30">
        <v>808620</v>
      </c>
      <c r="K11" s="30">
        <v>905971</v>
      </c>
      <c r="L11" s="30">
        <v>665185</v>
      </c>
      <c r="M11" s="30">
        <v>959236</v>
      </c>
      <c r="N11" s="30">
        <v>787990</v>
      </c>
      <c r="O11" s="29">
        <v>787989</v>
      </c>
    </row>
    <row r="12" spans="2:15" outlineLevel="2">
      <c r="B12" s="17" t="s">
        <v>282</v>
      </c>
      <c r="C12" s="29">
        <v>196933</v>
      </c>
      <c r="D12" s="30">
        <v>18756</v>
      </c>
      <c r="E12" s="30">
        <v>9378</v>
      </c>
      <c r="F12" s="30">
        <v>18756</v>
      </c>
      <c r="G12" s="30">
        <v>18756</v>
      </c>
      <c r="H12" s="30">
        <v>18756</v>
      </c>
      <c r="I12" s="30">
        <v>18756</v>
      </c>
      <c r="J12" s="30">
        <v>18756</v>
      </c>
      <c r="K12" s="30">
        <v>18756</v>
      </c>
      <c r="L12" s="30">
        <v>18756</v>
      </c>
      <c r="M12" s="30">
        <v>18756</v>
      </c>
      <c r="N12" s="30">
        <v>9378</v>
      </c>
      <c r="O12" s="29">
        <v>9373</v>
      </c>
    </row>
    <row r="13" spans="2:15" ht="15.75" outlineLevel="1">
      <c r="B13" s="16" t="s">
        <v>283</v>
      </c>
      <c r="C13" s="27">
        <v>12596227</v>
      </c>
      <c r="D13" s="28">
        <v>227941</v>
      </c>
      <c r="E13" s="28">
        <v>219412</v>
      </c>
      <c r="F13" s="28">
        <v>996489</v>
      </c>
      <c r="G13" s="28">
        <v>398124</v>
      </c>
      <c r="H13" s="28">
        <v>301979</v>
      </c>
      <c r="I13" s="28">
        <v>291499</v>
      </c>
      <c r="J13" s="28">
        <v>436542</v>
      </c>
      <c r="K13" s="28">
        <v>470218</v>
      </c>
      <c r="L13" s="28">
        <v>225805</v>
      </c>
      <c r="M13" s="28">
        <v>1544946</v>
      </c>
      <c r="N13" s="28">
        <v>134754</v>
      </c>
      <c r="O13" s="27">
        <v>7348518</v>
      </c>
    </row>
    <row r="14" spans="2:15" outlineLevel="2">
      <c r="B14" s="17" t="s">
        <v>284</v>
      </c>
      <c r="C14" s="29">
        <v>3551253</v>
      </c>
      <c r="D14" s="30">
        <v>102143</v>
      </c>
      <c r="E14" s="30">
        <v>112152</v>
      </c>
      <c r="F14" s="30">
        <v>868744</v>
      </c>
      <c r="G14" s="30">
        <v>131964</v>
      </c>
      <c r="H14" s="30">
        <v>132214</v>
      </c>
      <c r="I14" s="30">
        <v>152257</v>
      </c>
      <c r="J14" s="30">
        <v>200730</v>
      </c>
      <c r="K14" s="30">
        <v>286576</v>
      </c>
      <c r="L14" s="30">
        <v>133859</v>
      </c>
      <c r="M14" s="30">
        <v>511317</v>
      </c>
      <c r="N14" s="30">
        <v>50556</v>
      </c>
      <c r="O14" s="29">
        <v>868741</v>
      </c>
    </row>
    <row r="15" spans="2:15" outlineLevel="2">
      <c r="B15" s="17" t="s">
        <v>285</v>
      </c>
      <c r="C15" s="29">
        <v>7322344</v>
      </c>
      <c r="D15" s="30">
        <v>0</v>
      </c>
      <c r="E15" s="30">
        <v>0</v>
      </c>
      <c r="F15" s="30">
        <v>0</v>
      </c>
      <c r="G15" s="30">
        <v>8091</v>
      </c>
      <c r="H15" s="30">
        <v>1823</v>
      </c>
      <c r="I15" s="30">
        <v>8494</v>
      </c>
      <c r="J15" s="30">
        <v>0</v>
      </c>
      <c r="K15" s="30">
        <v>0</v>
      </c>
      <c r="L15" s="30">
        <v>0</v>
      </c>
      <c r="M15" s="30">
        <v>905043</v>
      </c>
      <c r="N15" s="30">
        <v>1656</v>
      </c>
      <c r="O15" s="29">
        <v>6397237</v>
      </c>
    </row>
    <row r="16" spans="2:15" outlineLevel="2">
      <c r="B16" s="17" t="s">
        <v>286</v>
      </c>
      <c r="C16" s="29">
        <v>1722630</v>
      </c>
      <c r="D16" s="30">
        <v>126144</v>
      </c>
      <c r="E16" s="30">
        <v>107260</v>
      </c>
      <c r="F16" s="30">
        <v>127745</v>
      </c>
      <c r="G16" s="30">
        <v>258069</v>
      </c>
      <c r="H16" s="30">
        <v>167942</v>
      </c>
      <c r="I16" s="30">
        <v>130402</v>
      </c>
      <c r="J16" s="30">
        <v>235812</v>
      </c>
      <c r="K16" s="30">
        <v>183642</v>
      </c>
      <c r="L16" s="30">
        <v>91946</v>
      </c>
      <c r="M16" s="30">
        <v>128586</v>
      </c>
      <c r="N16" s="30">
        <v>82542</v>
      </c>
      <c r="O16" s="29">
        <v>82540</v>
      </c>
    </row>
    <row r="17" spans="2:15" ht="15.75" outlineLevel="1">
      <c r="B17" s="16" t="s">
        <v>287</v>
      </c>
      <c r="C17" s="27">
        <v>12516265</v>
      </c>
      <c r="D17" s="28">
        <v>902814</v>
      </c>
      <c r="E17" s="28">
        <v>866436</v>
      </c>
      <c r="F17" s="28">
        <v>892965</v>
      </c>
      <c r="G17" s="28">
        <v>925022</v>
      </c>
      <c r="H17" s="28">
        <v>921401</v>
      </c>
      <c r="I17" s="28">
        <v>863521</v>
      </c>
      <c r="J17" s="28">
        <v>1106493</v>
      </c>
      <c r="K17" s="28">
        <v>1033994</v>
      </c>
      <c r="L17" s="28">
        <v>983157</v>
      </c>
      <c r="M17" s="28">
        <v>2163324</v>
      </c>
      <c r="N17" s="28">
        <v>934957</v>
      </c>
      <c r="O17" s="27">
        <v>922181</v>
      </c>
    </row>
    <row r="18" spans="2:15" outlineLevel="2">
      <c r="B18" s="17" t="s">
        <v>288</v>
      </c>
      <c r="C18" s="29">
        <v>255275</v>
      </c>
      <c r="D18" s="30">
        <v>1462</v>
      </c>
      <c r="E18" s="30">
        <v>0</v>
      </c>
      <c r="F18" s="30">
        <v>0</v>
      </c>
      <c r="G18" s="30">
        <v>6855</v>
      </c>
      <c r="H18" s="30">
        <v>55315</v>
      </c>
      <c r="I18" s="30">
        <v>28476</v>
      </c>
      <c r="J18" s="30">
        <v>16965</v>
      </c>
      <c r="K18" s="30">
        <v>54708</v>
      </c>
      <c r="L18" s="30">
        <v>58562</v>
      </c>
      <c r="M18" s="30">
        <v>20690</v>
      </c>
      <c r="N18" s="30">
        <v>12242</v>
      </c>
      <c r="O18" s="29">
        <v>0</v>
      </c>
    </row>
    <row r="19" spans="2:15" outlineLevel="2">
      <c r="B19" s="17" t="s">
        <v>289</v>
      </c>
      <c r="C19" s="29">
        <v>89411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89411</v>
      </c>
      <c r="N19" s="30">
        <v>0</v>
      </c>
      <c r="O19" s="29">
        <v>0</v>
      </c>
    </row>
    <row r="20" spans="2:15" outlineLevel="2">
      <c r="B20" s="17" t="s">
        <v>290</v>
      </c>
      <c r="C20" s="29">
        <v>20791</v>
      </c>
      <c r="D20" s="30">
        <v>633</v>
      </c>
      <c r="E20" s="30">
        <v>1978</v>
      </c>
      <c r="F20" s="30">
        <v>1829</v>
      </c>
      <c r="G20" s="30">
        <v>1829</v>
      </c>
      <c r="H20" s="30">
        <v>1829</v>
      </c>
      <c r="I20" s="30">
        <v>1723</v>
      </c>
      <c r="J20" s="30">
        <v>1829</v>
      </c>
      <c r="K20" s="30">
        <v>1829</v>
      </c>
      <c r="L20" s="30">
        <v>1829</v>
      </c>
      <c r="M20" s="30">
        <v>1829</v>
      </c>
      <c r="N20" s="30">
        <v>1829</v>
      </c>
      <c r="O20" s="29">
        <v>1825</v>
      </c>
    </row>
    <row r="21" spans="2:15" outlineLevel="2">
      <c r="B21" s="17" t="s">
        <v>291</v>
      </c>
      <c r="C21" s="29">
        <v>430318</v>
      </c>
      <c r="D21" s="30">
        <v>34507</v>
      </c>
      <c r="E21" s="30">
        <v>31459</v>
      </c>
      <c r="F21" s="30">
        <v>36336</v>
      </c>
      <c r="G21" s="30">
        <v>47217</v>
      </c>
      <c r="H21" s="30">
        <v>23106</v>
      </c>
      <c r="I21" s="30">
        <v>48606</v>
      </c>
      <c r="J21" s="30">
        <v>51230</v>
      </c>
      <c r="K21" s="30">
        <v>31264</v>
      </c>
      <c r="L21" s="30">
        <v>22602</v>
      </c>
      <c r="M21" s="30">
        <v>86271</v>
      </c>
      <c r="N21" s="30">
        <v>9118</v>
      </c>
      <c r="O21" s="29">
        <v>8602</v>
      </c>
    </row>
    <row r="22" spans="2:15" outlineLevel="2">
      <c r="B22" s="17" t="s">
        <v>292</v>
      </c>
      <c r="C22" s="29">
        <v>1249590</v>
      </c>
      <c r="D22" s="30">
        <v>14076</v>
      </c>
      <c r="E22" s="30">
        <v>68736</v>
      </c>
      <c r="F22" s="30">
        <v>22452</v>
      </c>
      <c r="G22" s="30">
        <v>48211</v>
      </c>
      <c r="H22" s="30">
        <v>24226</v>
      </c>
      <c r="I22" s="30">
        <v>25194</v>
      </c>
      <c r="J22" s="30">
        <v>67137</v>
      </c>
      <c r="K22" s="30">
        <v>65639</v>
      </c>
      <c r="L22" s="30">
        <v>40660</v>
      </c>
      <c r="M22" s="30">
        <v>852482</v>
      </c>
      <c r="N22" s="30">
        <v>10388</v>
      </c>
      <c r="O22" s="29">
        <v>10389</v>
      </c>
    </row>
    <row r="23" spans="2:15" outlineLevel="2">
      <c r="B23" s="17" t="s">
        <v>293</v>
      </c>
      <c r="C23" s="29">
        <v>1348364</v>
      </c>
      <c r="D23" s="30">
        <v>111961</v>
      </c>
      <c r="E23" s="30">
        <v>111961</v>
      </c>
      <c r="F23" s="30">
        <v>111490</v>
      </c>
      <c r="G23" s="30">
        <v>115918</v>
      </c>
      <c r="H23" s="30">
        <v>111961</v>
      </c>
      <c r="I23" s="30">
        <v>111961</v>
      </c>
      <c r="J23" s="30">
        <v>111961</v>
      </c>
      <c r="K23" s="30">
        <v>111961</v>
      </c>
      <c r="L23" s="30">
        <v>112998</v>
      </c>
      <c r="M23" s="30">
        <v>112278</v>
      </c>
      <c r="N23" s="30">
        <v>111961</v>
      </c>
      <c r="O23" s="29">
        <v>111953</v>
      </c>
    </row>
    <row r="24" spans="2:15" outlineLevel="2">
      <c r="B24" s="17" t="s">
        <v>294</v>
      </c>
      <c r="C24" s="29">
        <v>9122516</v>
      </c>
      <c r="D24" s="30">
        <v>740175</v>
      </c>
      <c r="E24" s="30">
        <v>652302</v>
      </c>
      <c r="F24" s="30">
        <v>720858</v>
      </c>
      <c r="G24" s="30">
        <v>704992</v>
      </c>
      <c r="H24" s="30">
        <v>704964</v>
      </c>
      <c r="I24" s="30">
        <v>647561</v>
      </c>
      <c r="J24" s="30">
        <v>857371</v>
      </c>
      <c r="K24" s="30">
        <v>768593</v>
      </c>
      <c r="L24" s="30">
        <v>746506</v>
      </c>
      <c r="M24" s="30">
        <v>1000363</v>
      </c>
      <c r="N24" s="30">
        <v>789419</v>
      </c>
      <c r="O24" s="29">
        <v>789412</v>
      </c>
    </row>
    <row r="25" spans="2:15" ht="17.25">
      <c r="B25" s="14" t="s">
        <v>295</v>
      </c>
      <c r="C25" s="31">
        <v>21629062</v>
      </c>
      <c r="D25" s="32">
        <v>1034585</v>
      </c>
      <c r="E25" s="32">
        <v>2158451</v>
      </c>
      <c r="F25" s="32">
        <v>1754018</v>
      </c>
      <c r="G25" s="32">
        <v>2556908</v>
      </c>
      <c r="H25" s="32">
        <v>1908725</v>
      </c>
      <c r="I25" s="32">
        <v>1864102</v>
      </c>
      <c r="J25" s="32">
        <v>2357660</v>
      </c>
      <c r="K25" s="32">
        <v>1956731</v>
      </c>
      <c r="L25" s="32">
        <v>1919533</v>
      </c>
      <c r="M25" s="32">
        <v>2311419</v>
      </c>
      <c r="N25" s="32">
        <v>1106896</v>
      </c>
      <c r="O25" s="31">
        <v>700034</v>
      </c>
    </row>
    <row r="26" spans="2:15" ht="15.75" outlineLevel="1">
      <c r="B26" s="16" t="s">
        <v>296</v>
      </c>
      <c r="C26" s="27">
        <v>817128</v>
      </c>
      <c r="D26" s="28">
        <v>19909</v>
      </c>
      <c r="E26" s="28">
        <v>125155</v>
      </c>
      <c r="F26" s="28">
        <v>18582</v>
      </c>
      <c r="G26" s="28">
        <v>80835</v>
      </c>
      <c r="H26" s="28">
        <v>92844</v>
      </c>
      <c r="I26" s="28">
        <v>77792</v>
      </c>
      <c r="J26" s="28">
        <v>70677</v>
      </c>
      <c r="K26" s="28">
        <v>108235</v>
      </c>
      <c r="L26" s="28">
        <v>38806</v>
      </c>
      <c r="M26" s="28">
        <v>122050</v>
      </c>
      <c r="N26" s="28">
        <v>39890</v>
      </c>
      <c r="O26" s="27">
        <v>22353</v>
      </c>
    </row>
    <row r="27" spans="2:15" outlineLevel="2">
      <c r="B27" s="17" t="s">
        <v>297</v>
      </c>
      <c r="C27" s="29">
        <v>348979</v>
      </c>
      <c r="D27" s="30">
        <v>7583</v>
      </c>
      <c r="E27" s="30">
        <v>49352</v>
      </c>
      <c r="F27" s="30">
        <v>5426</v>
      </c>
      <c r="G27" s="30">
        <v>36602</v>
      </c>
      <c r="H27" s="30">
        <v>39514</v>
      </c>
      <c r="I27" s="30">
        <v>29094</v>
      </c>
      <c r="J27" s="30">
        <v>15964</v>
      </c>
      <c r="K27" s="30">
        <v>51279</v>
      </c>
      <c r="L27" s="30">
        <v>12313</v>
      </c>
      <c r="M27" s="30">
        <v>66820</v>
      </c>
      <c r="N27" s="30">
        <v>21505</v>
      </c>
      <c r="O27" s="29">
        <v>13527</v>
      </c>
    </row>
    <row r="28" spans="2:15" outlineLevel="2">
      <c r="B28" s="17" t="s">
        <v>298</v>
      </c>
      <c r="C28" s="29">
        <v>232597</v>
      </c>
      <c r="D28" s="30">
        <v>1199</v>
      </c>
      <c r="E28" s="30">
        <v>23946</v>
      </c>
      <c r="F28" s="30">
        <v>1000</v>
      </c>
      <c r="G28" s="30">
        <v>16299</v>
      </c>
      <c r="H28" s="30">
        <v>30885</v>
      </c>
      <c r="I28" s="30">
        <v>28552</v>
      </c>
      <c r="J28" s="30">
        <v>28495</v>
      </c>
      <c r="K28" s="30">
        <v>24744</v>
      </c>
      <c r="L28" s="30">
        <v>13891</v>
      </c>
      <c r="M28" s="30">
        <v>50778</v>
      </c>
      <c r="N28" s="30">
        <v>11183</v>
      </c>
      <c r="O28" s="29">
        <v>1625</v>
      </c>
    </row>
    <row r="29" spans="2:15" outlineLevel="2">
      <c r="B29" s="17" t="s">
        <v>299</v>
      </c>
      <c r="C29" s="29">
        <v>32662</v>
      </c>
      <c r="D29" s="30">
        <v>10887</v>
      </c>
      <c r="E29" s="30">
        <v>10887</v>
      </c>
      <c r="F29" s="30">
        <v>10888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9">
        <v>0</v>
      </c>
    </row>
    <row r="30" spans="2:15" outlineLevel="2">
      <c r="B30" s="17" t="s">
        <v>300</v>
      </c>
      <c r="C30" s="29">
        <v>17922</v>
      </c>
      <c r="D30" s="30">
        <v>0</v>
      </c>
      <c r="E30" s="30">
        <v>17922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29">
        <v>0</v>
      </c>
    </row>
    <row r="31" spans="2:15" outlineLevel="2">
      <c r="B31" s="17" t="s">
        <v>301</v>
      </c>
      <c r="C31" s="29">
        <v>184968</v>
      </c>
      <c r="D31" s="30">
        <v>240</v>
      </c>
      <c r="E31" s="30">
        <v>23048</v>
      </c>
      <c r="F31" s="30">
        <v>1268</v>
      </c>
      <c r="G31" s="30">
        <v>27934</v>
      </c>
      <c r="H31" s="30">
        <v>22445</v>
      </c>
      <c r="I31" s="30">
        <v>20146</v>
      </c>
      <c r="J31" s="30">
        <v>26218</v>
      </c>
      <c r="K31" s="30">
        <v>32212</v>
      </c>
      <c r="L31" s="30">
        <v>12602</v>
      </c>
      <c r="M31" s="30">
        <v>4452</v>
      </c>
      <c r="N31" s="30">
        <v>7202</v>
      </c>
      <c r="O31" s="29">
        <v>7201</v>
      </c>
    </row>
    <row r="32" spans="2:15" ht="15.75" outlineLevel="1">
      <c r="B32" s="16" t="s">
        <v>302</v>
      </c>
      <c r="C32" s="27">
        <v>1323898</v>
      </c>
      <c r="D32" s="28">
        <v>105478</v>
      </c>
      <c r="E32" s="28">
        <v>120448</v>
      </c>
      <c r="F32" s="28">
        <v>53506</v>
      </c>
      <c r="G32" s="28">
        <v>85888</v>
      </c>
      <c r="H32" s="28">
        <v>226994</v>
      </c>
      <c r="I32" s="28">
        <v>94075</v>
      </c>
      <c r="J32" s="28">
        <v>99602</v>
      </c>
      <c r="K32" s="28">
        <v>132616</v>
      </c>
      <c r="L32" s="28">
        <v>119586</v>
      </c>
      <c r="M32" s="28">
        <v>182391</v>
      </c>
      <c r="N32" s="28">
        <v>52684</v>
      </c>
      <c r="O32" s="27">
        <v>50630</v>
      </c>
    </row>
    <row r="33" spans="2:15" outlineLevel="2">
      <c r="B33" s="17" t="s">
        <v>303</v>
      </c>
      <c r="C33" s="29">
        <v>904160</v>
      </c>
      <c r="D33" s="30">
        <v>80282</v>
      </c>
      <c r="E33" s="30">
        <v>93785</v>
      </c>
      <c r="F33" s="30">
        <v>45819</v>
      </c>
      <c r="G33" s="30">
        <v>56613</v>
      </c>
      <c r="H33" s="30">
        <v>174625</v>
      </c>
      <c r="I33" s="30">
        <v>56710</v>
      </c>
      <c r="J33" s="30">
        <v>70861</v>
      </c>
      <c r="K33" s="30">
        <v>69157</v>
      </c>
      <c r="L33" s="30">
        <v>56892</v>
      </c>
      <c r="M33" s="30">
        <v>112732</v>
      </c>
      <c r="N33" s="30">
        <v>44279</v>
      </c>
      <c r="O33" s="29">
        <v>42405</v>
      </c>
    </row>
    <row r="34" spans="2:15" outlineLevel="2">
      <c r="B34" s="17" t="s">
        <v>304</v>
      </c>
      <c r="C34" s="29">
        <v>108538</v>
      </c>
      <c r="D34" s="30">
        <v>2841</v>
      </c>
      <c r="E34" s="30">
        <v>2804</v>
      </c>
      <c r="F34" s="30">
        <v>804</v>
      </c>
      <c r="G34" s="30">
        <v>3687</v>
      </c>
      <c r="H34" s="30">
        <v>8024</v>
      </c>
      <c r="I34" s="30">
        <v>4804</v>
      </c>
      <c r="J34" s="30">
        <v>4332</v>
      </c>
      <c r="K34" s="30">
        <v>18394</v>
      </c>
      <c r="L34" s="30">
        <v>33691</v>
      </c>
      <c r="M34" s="30">
        <v>21762</v>
      </c>
      <c r="N34" s="30">
        <v>3788</v>
      </c>
      <c r="O34" s="29">
        <v>3607</v>
      </c>
    </row>
    <row r="35" spans="2:15" outlineLevel="2">
      <c r="B35" s="17" t="s">
        <v>305</v>
      </c>
      <c r="C35" s="29">
        <v>3063</v>
      </c>
      <c r="D35" s="30">
        <v>0</v>
      </c>
      <c r="E35" s="30">
        <v>0</v>
      </c>
      <c r="F35" s="30">
        <v>0</v>
      </c>
      <c r="G35" s="30">
        <v>155</v>
      </c>
      <c r="H35" s="30">
        <v>1393</v>
      </c>
      <c r="I35" s="30">
        <v>0</v>
      </c>
      <c r="J35" s="30">
        <v>0</v>
      </c>
      <c r="K35" s="30">
        <v>795</v>
      </c>
      <c r="L35" s="30">
        <v>0</v>
      </c>
      <c r="M35" s="30">
        <v>720</v>
      </c>
      <c r="N35" s="30">
        <v>0</v>
      </c>
      <c r="O35" s="29">
        <v>0</v>
      </c>
    </row>
    <row r="36" spans="2:15" outlineLevel="2">
      <c r="B36" s="17" t="s">
        <v>306</v>
      </c>
      <c r="C36" s="29">
        <v>308137</v>
      </c>
      <c r="D36" s="30">
        <v>22355</v>
      </c>
      <c r="E36" s="30">
        <v>23859</v>
      </c>
      <c r="F36" s="30">
        <v>6883</v>
      </c>
      <c r="G36" s="30">
        <v>25433</v>
      </c>
      <c r="H36" s="30">
        <v>42952</v>
      </c>
      <c r="I36" s="30">
        <v>32561</v>
      </c>
      <c r="J36" s="30">
        <v>24409</v>
      </c>
      <c r="K36" s="30">
        <v>44270</v>
      </c>
      <c r="L36" s="30">
        <v>29003</v>
      </c>
      <c r="M36" s="30">
        <v>47177</v>
      </c>
      <c r="N36" s="30">
        <v>4617</v>
      </c>
      <c r="O36" s="29">
        <v>4618</v>
      </c>
    </row>
    <row r="37" spans="2:15" ht="15.75" outlineLevel="1">
      <c r="B37" s="16" t="s">
        <v>307</v>
      </c>
      <c r="C37" s="27">
        <v>3603399</v>
      </c>
      <c r="D37" s="28">
        <v>110950</v>
      </c>
      <c r="E37" s="28">
        <v>545845</v>
      </c>
      <c r="F37" s="28">
        <v>184798</v>
      </c>
      <c r="G37" s="28">
        <v>499563</v>
      </c>
      <c r="H37" s="28">
        <v>254208</v>
      </c>
      <c r="I37" s="28">
        <v>343405</v>
      </c>
      <c r="J37" s="28">
        <v>350933</v>
      </c>
      <c r="K37" s="28">
        <v>357714</v>
      </c>
      <c r="L37" s="28">
        <v>410633</v>
      </c>
      <c r="M37" s="28">
        <v>124930</v>
      </c>
      <c r="N37" s="28">
        <v>367909</v>
      </c>
      <c r="O37" s="27">
        <v>52511</v>
      </c>
    </row>
    <row r="38" spans="2:15" outlineLevel="2">
      <c r="B38" s="17" t="s">
        <v>308</v>
      </c>
      <c r="C38" s="29">
        <v>398599</v>
      </c>
      <c r="D38" s="30">
        <v>755</v>
      </c>
      <c r="E38" s="30">
        <v>6594</v>
      </c>
      <c r="F38" s="30">
        <v>18887</v>
      </c>
      <c r="G38" s="30">
        <v>103645</v>
      </c>
      <c r="H38" s="30">
        <v>35759</v>
      </c>
      <c r="I38" s="30">
        <v>38536</v>
      </c>
      <c r="J38" s="30">
        <v>110646</v>
      </c>
      <c r="K38" s="30">
        <v>72118</v>
      </c>
      <c r="L38" s="30">
        <v>0</v>
      </c>
      <c r="M38" s="30">
        <v>10753</v>
      </c>
      <c r="N38" s="30">
        <v>906</v>
      </c>
      <c r="O38" s="29">
        <v>0</v>
      </c>
    </row>
    <row r="39" spans="2:15" outlineLevel="2">
      <c r="B39" s="17" t="s">
        <v>309</v>
      </c>
      <c r="C39" s="29">
        <v>1304030</v>
      </c>
      <c r="D39" s="30">
        <v>0</v>
      </c>
      <c r="E39" s="30">
        <v>366874</v>
      </c>
      <c r="F39" s="30">
        <v>108126</v>
      </c>
      <c r="G39" s="30">
        <v>164357</v>
      </c>
      <c r="H39" s="30">
        <v>109633</v>
      </c>
      <c r="I39" s="30">
        <v>113827</v>
      </c>
      <c r="J39" s="30">
        <v>46000</v>
      </c>
      <c r="K39" s="30">
        <v>153249</v>
      </c>
      <c r="L39" s="30">
        <v>86115</v>
      </c>
      <c r="M39" s="30">
        <v>50827</v>
      </c>
      <c r="N39" s="30">
        <v>52511</v>
      </c>
      <c r="O39" s="29">
        <v>52511</v>
      </c>
    </row>
    <row r="40" spans="2:15" outlineLevel="2">
      <c r="B40" s="17" t="s">
        <v>310</v>
      </c>
      <c r="C40" s="29">
        <v>1237469</v>
      </c>
      <c r="D40" s="30">
        <v>76074</v>
      </c>
      <c r="E40" s="30">
        <v>116573</v>
      </c>
      <c r="F40" s="30">
        <v>12012</v>
      </c>
      <c r="G40" s="30">
        <v>194754</v>
      </c>
      <c r="H40" s="30">
        <v>72178</v>
      </c>
      <c r="I40" s="30">
        <v>124630</v>
      </c>
      <c r="J40" s="30">
        <v>92743</v>
      </c>
      <c r="K40" s="30">
        <v>49567</v>
      </c>
      <c r="L40" s="30">
        <v>243079</v>
      </c>
      <c r="M40" s="30">
        <v>21054</v>
      </c>
      <c r="N40" s="30">
        <v>234805</v>
      </c>
      <c r="O40" s="29">
        <v>0</v>
      </c>
    </row>
    <row r="41" spans="2:15" outlineLevel="2">
      <c r="B41" s="17" t="s">
        <v>311</v>
      </c>
      <c r="C41" s="29">
        <v>355208</v>
      </c>
      <c r="D41" s="30">
        <v>33803</v>
      </c>
      <c r="E41" s="30">
        <v>33803</v>
      </c>
      <c r="F41" s="30">
        <v>33803</v>
      </c>
      <c r="G41" s="30">
        <v>10753</v>
      </c>
      <c r="H41" s="30">
        <v>0</v>
      </c>
      <c r="I41" s="30">
        <v>0</v>
      </c>
      <c r="J41" s="30">
        <v>81015</v>
      </c>
      <c r="K41" s="30">
        <v>81015</v>
      </c>
      <c r="L41" s="30">
        <v>81016</v>
      </c>
      <c r="M41" s="30">
        <v>0</v>
      </c>
      <c r="N41" s="30">
        <v>0</v>
      </c>
      <c r="O41" s="29">
        <v>0</v>
      </c>
    </row>
    <row r="42" spans="2:15" outlineLevel="2">
      <c r="B42" s="17" t="s">
        <v>312</v>
      </c>
      <c r="C42" s="29">
        <v>11926</v>
      </c>
      <c r="D42" s="30">
        <v>0</v>
      </c>
      <c r="E42" s="30">
        <v>0</v>
      </c>
      <c r="F42" s="30">
        <v>1304</v>
      </c>
      <c r="G42" s="30">
        <v>0</v>
      </c>
      <c r="H42" s="30">
        <v>5024</v>
      </c>
      <c r="I42" s="30">
        <v>4727</v>
      </c>
      <c r="J42" s="30">
        <v>871</v>
      </c>
      <c r="K42" s="30">
        <v>0</v>
      </c>
      <c r="L42" s="30">
        <v>0</v>
      </c>
      <c r="M42" s="30">
        <v>0</v>
      </c>
      <c r="N42" s="30">
        <v>0</v>
      </c>
      <c r="O42" s="29">
        <v>0</v>
      </c>
    </row>
    <row r="43" spans="2:15" outlineLevel="2">
      <c r="B43" s="17" t="s">
        <v>313</v>
      </c>
      <c r="C43" s="29">
        <v>296167</v>
      </c>
      <c r="D43" s="30">
        <v>318</v>
      </c>
      <c r="E43" s="30">
        <v>22001</v>
      </c>
      <c r="F43" s="30">
        <v>10666</v>
      </c>
      <c r="G43" s="30">
        <v>26054</v>
      </c>
      <c r="H43" s="30">
        <v>31614</v>
      </c>
      <c r="I43" s="30">
        <v>61685</v>
      </c>
      <c r="J43" s="30">
        <v>19658</v>
      </c>
      <c r="K43" s="30">
        <v>1765</v>
      </c>
      <c r="L43" s="30">
        <v>423</v>
      </c>
      <c r="M43" s="30">
        <v>42296</v>
      </c>
      <c r="N43" s="30">
        <v>79687</v>
      </c>
      <c r="O43" s="29">
        <v>0</v>
      </c>
    </row>
    <row r="44" spans="2:15" ht="15.75" outlineLevel="1">
      <c r="B44" s="16" t="s">
        <v>314</v>
      </c>
      <c r="C44" s="27">
        <v>1029730</v>
      </c>
      <c r="D44" s="28">
        <v>0</v>
      </c>
      <c r="E44" s="28">
        <v>15171</v>
      </c>
      <c r="F44" s="28">
        <v>4610</v>
      </c>
      <c r="G44" s="28">
        <v>189941</v>
      </c>
      <c r="H44" s="28">
        <v>453</v>
      </c>
      <c r="I44" s="28">
        <v>31256</v>
      </c>
      <c r="J44" s="28">
        <v>263560</v>
      </c>
      <c r="K44" s="28">
        <v>20732</v>
      </c>
      <c r="L44" s="28">
        <v>179295</v>
      </c>
      <c r="M44" s="28">
        <v>323961</v>
      </c>
      <c r="N44" s="28">
        <v>237</v>
      </c>
      <c r="O44" s="27">
        <v>514</v>
      </c>
    </row>
    <row r="45" spans="2:15" outlineLevel="2">
      <c r="B45" s="17" t="s">
        <v>315</v>
      </c>
      <c r="C45" s="29">
        <v>2000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2000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29">
        <v>0</v>
      </c>
    </row>
    <row r="46" spans="2:15" outlineLevel="2">
      <c r="B46" s="17" t="s">
        <v>316</v>
      </c>
      <c r="C46" s="29">
        <v>145929</v>
      </c>
      <c r="D46" s="30">
        <v>0</v>
      </c>
      <c r="E46" s="30">
        <v>12133</v>
      </c>
      <c r="F46" s="30">
        <v>0</v>
      </c>
      <c r="G46" s="30">
        <v>58513</v>
      </c>
      <c r="H46" s="30">
        <v>453</v>
      </c>
      <c r="I46" s="30">
        <v>23896</v>
      </c>
      <c r="J46" s="30">
        <v>704</v>
      </c>
      <c r="K46" s="30">
        <v>247</v>
      </c>
      <c r="L46" s="30">
        <v>75</v>
      </c>
      <c r="M46" s="30">
        <v>49157</v>
      </c>
      <c r="N46" s="30">
        <v>237</v>
      </c>
      <c r="O46" s="29">
        <v>514</v>
      </c>
    </row>
    <row r="47" spans="2:15" outlineLevel="2">
      <c r="B47" s="17" t="s">
        <v>317</v>
      </c>
      <c r="C47" s="29">
        <v>15571</v>
      </c>
      <c r="D47" s="30">
        <v>0</v>
      </c>
      <c r="E47" s="30">
        <v>3038</v>
      </c>
      <c r="F47" s="30">
        <v>4610</v>
      </c>
      <c r="G47" s="30">
        <v>0</v>
      </c>
      <c r="H47" s="30">
        <v>0</v>
      </c>
      <c r="I47" s="30">
        <v>5360</v>
      </c>
      <c r="J47" s="30">
        <v>0</v>
      </c>
      <c r="K47" s="30">
        <v>2563</v>
      </c>
      <c r="L47" s="30">
        <v>0</v>
      </c>
      <c r="M47" s="30">
        <v>0</v>
      </c>
      <c r="N47" s="30">
        <v>0</v>
      </c>
      <c r="O47" s="29">
        <v>0</v>
      </c>
    </row>
    <row r="48" spans="2:15" outlineLevel="2">
      <c r="B48" s="17" t="s">
        <v>318</v>
      </c>
      <c r="C48" s="29">
        <v>866230</v>
      </c>
      <c r="D48" s="30">
        <v>0</v>
      </c>
      <c r="E48" s="30">
        <v>0</v>
      </c>
      <c r="F48" s="30">
        <v>0</v>
      </c>
      <c r="G48" s="30">
        <v>131428</v>
      </c>
      <c r="H48" s="30">
        <v>0</v>
      </c>
      <c r="I48" s="30">
        <v>0</v>
      </c>
      <c r="J48" s="30">
        <v>262856</v>
      </c>
      <c r="K48" s="30">
        <v>17922</v>
      </c>
      <c r="L48" s="30">
        <v>179220</v>
      </c>
      <c r="M48" s="30">
        <v>274804</v>
      </c>
      <c r="N48" s="30">
        <v>0</v>
      </c>
      <c r="O48" s="29">
        <v>0</v>
      </c>
    </row>
    <row r="49" spans="2:15" ht="15.75" outlineLevel="1">
      <c r="B49" s="16" t="s">
        <v>319</v>
      </c>
      <c r="C49" s="27">
        <v>11339724</v>
      </c>
      <c r="D49" s="28">
        <v>687981</v>
      </c>
      <c r="E49" s="28">
        <v>1053886</v>
      </c>
      <c r="F49" s="28">
        <v>467453</v>
      </c>
      <c r="G49" s="28">
        <v>1361723</v>
      </c>
      <c r="H49" s="28">
        <v>1019048</v>
      </c>
      <c r="I49" s="28">
        <v>1202916</v>
      </c>
      <c r="J49" s="28">
        <v>1038270</v>
      </c>
      <c r="K49" s="28">
        <v>1134983</v>
      </c>
      <c r="L49" s="28">
        <v>909150</v>
      </c>
      <c r="M49" s="28">
        <v>1372204</v>
      </c>
      <c r="N49" s="28">
        <v>541107</v>
      </c>
      <c r="O49" s="27">
        <v>551003</v>
      </c>
    </row>
    <row r="50" spans="2:15" outlineLevel="2">
      <c r="B50" s="17" t="s">
        <v>320</v>
      </c>
      <c r="C50" s="29">
        <v>8115549</v>
      </c>
      <c r="D50" s="30">
        <v>502254</v>
      </c>
      <c r="E50" s="30">
        <v>795064</v>
      </c>
      <c r="F50" s="30">
        <v>320548</v>
      </c>
      <c r="G50" s="30">
        <v>984339</v>
      </c>
      <c r="H50" s="30">
        <v>700174</v>
      </c>
      <c r="I50" s="30">
        <v>790816</v>
      </c>
      <c r="J50" s="30">
        <v>713429</v>
      </c>
      <c r="K50" s="30">
        <v>779049</v>
      </c>
      <c r="L50" s="30">
        <v>623545</v>
      </c>
      <c r="M50" s="30">
        <v>998382</v>
      </c>
      <c r="N50" s="30">
        <v>451073</v>
      </c>
      <c r="O50" s="29">
        <v>456876</v>
      </c>
    </row>
    <row r="51" spans="2:15" outlineLevel="2">
      <c r="B51" s="17" t="s">
        <v>321</v>
      </c>
      <c r="C51" s="29">
        <v>2438612</v>
      </c>
      <c r="D51" s="30">
        <v>105740</v>
      </c>
      <c r="E51" s="30">
        <v>184132</v>
      </c>
      <c r="F51" s="30">
        <v>93797</v>
      </c>
      <c r="G51" s="30">
        <v>333775</v>
      </c>
      <c r="H51" s="30">
        <v>225733</v>
      </c>
      <c r="I51" s="30">
        <v>316846</v>
      </c>
      <c r="J51" s="30">
        <v>236954</v>
      </c>
      <c r="K51" s="30">
        <v>257091</v>
      </c>
      <c r="L51" s="30">
        <v>235504</v>
      </c>
      <c r="M51" s="30">
        <v>297851</v>
      </c>
      <c r="N51" s="30">
        <v>75595</v>
      </c>
      <c r="O51" s="29">
        <v>75594</v>
      </c>
    </row>
    <row r="52" spans="2:15" outlineLevel="2">
      <c r="B52" s="17" t="s">
        <v>322</v>
      </c>
      <c r="C52" s="29">
        <v>712839</v>
      </c>
      <c r="D52" s="30">
        <v>75775</v>
      </c>
      <c r="E52" s="30">
        <v>59643</v>
      </c>
      <c r="F52" s="30">
        <v>53108</v>
      </c>
      <c r="G52" s="30">
        <v>43609</v>
      </c>
      <c r="H52" s="30">
        <v>91848</v>
      </c>
      <c r="I52" s="30">
        <v>93547</v>
      </c>
      <c r="J52" s="30">
        <v>69822</v>
      </c>
      <c r="K52" s="30">
        <v>84877</v>
      </c>
      <c r="L52" s="30">
        <v>47972</v>
      </c>
      <c r="M52" s="30">
        <v>72816</v>
      </c>
      <c r="N52" s="30">
        <v>7864</v>
      </c>
      <c r="O52" s="29">
        <v>11958</v>
      </c>
    </row>
    <row r="53" spans="2:15" outlineLevel="2">
      <c r="B53" s="17" t="s">
        <v>323</v>
      </c>
      <c r="C53" s="29">
        <v>72724</v>
      </c>
      <c r="D53" s="30">
        <v>4212</v>
      </c>
      <c r="E53" s="30">
        <v>15047</v>
      </c>
      <c r="F53" s="30">
        <v>0</v>
      </c>
      <c r="G53" s="30">
        <v>0</v>
      </c>
      <c r="H53" s="30">
        <v>1293</v>
      </c>
      <c r="I53" s="30">
        <v>1707</v>
      </c>
      <c r="J53" s="30">
        <v>18065</v>
      </c>
      <c r="K53" s="30">
        <v>13966</v>
      </c>
      <c r="L53" s="30">
        <v>2129</v>
      </c>
      <c r="M53" s="30">
        <v>3155</v>
      </c>
      <c r="N53" s="30">
        <v>6575</v>
      </c>
      <c r="O53" s="29">
        <v>6575</v>
      </c>
    </row>
    <row r="54" spans="2:15" ht="15.75" outlineLevel="1">
      <c r="B54" s="16" t="s">
        <v>324</v>
      </c>
      <c r="C54" s="27">
        <v>1718856</v>
      </c>
      <c r="D54" s="28">
        <v>8961</v>
      </c>
      <c r="E54" s="28">
        <v>7559</v>
      </c>
      <c r="F54" s="28">
        <v>942410</v>
      </c>
      <c r="G54" s="28">
        <v>208370</v>
      </c>
      <c r="H54" s="28">
        <v>20768</v>
      </c>
      <c r="I54" s="28">
        <v>2028</v>
      </c>
      <c r="J54" s="28">
        <v>336887</v>
      </c>
      <c r="K54" s="28">
        <v>63215</v>
      </c>
      <c r="L54" s="28">
        <v>72667</v>
      </c>
      <c r="M54" s="28">
        <v>42075</v>
      </c>
      <c r="N54" s="28">
        <v>9278</v>
      </c>
      <c r="O54" s="27">
        <v>4638</v>
      </c>
    </row>
    <row r="55" spans="2:15" outlineLevel="2">
      <c r="B55" s="17" t="s">
        <v>325</v>
      </c>
      <c r="C55" s="29">
        <v>1269764</v>
      </c>
      <c r="D55" s="30">
        <v>0</v>
      </c>
      <c r="E55" s="30">
        <v>0</v>
      </c>
      <c r="F55" s="30">
        <v>917499</v>
      </c>
      <c r="G55" s="30">
        <v>0</v>
      </c>
      <c r="H55" s="30">
        <v>0</v>
      </c>
      <c r="I55" s="30">
        <v>0</v>
      </c>
      <c r="J55" s="30">
        <v>291332</v>
      </c>
      <c r="K55" s="30">
        <v>9347</v>
      </c>
      <c r="L55" s="30">
        <v>41822</v>
      </c>
      <c r="M55" s="30">
        <v>9764</v>
      </c>
      <c r="N55" s="30">
        <v>0</v>
      </c>
      <c r="O55" s="29">
        <v>0</v>
      </c>
    </row>
    <row r="56" spans="2:15" outlineLevel="2">
      <c r="B56" s="17" t="s">
        <v>326</v>
      </c>
      <c r="C56" s="29">
        <v>26224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13799</v>
      </c>
      <c r="L56" s="30">
        <v>0</v>
      </c>
      <c r="M56" s="30">
        <v>12425</v>
      </c>
      <c r="N56" s="30">
        <v>0</v>
      </c>
      <c r="O56" s="29">
        <v>0</v>
      </c>
    </row>
    <row r="57" spans="2:15" outlineLevel="2">
      <c r="B57" s="17" t="s">
        <v>327</v>
      </c>
      <c r="C57" s="29">
        <v>212832</v>
      </c>
      <c r="D57" s="30">
        <v>8961</v>
      </c>
      <c r="E57" s="30">
        <v>0</v>
      </c>
      <c r="F57" s="30">
        <v>15807</v>
      </c>
      <c r="G57" s="30">
        <v>155437</v>
      </c>
      <c r="H57" s="30">
        <v>0</v>
      </c>
      <c r="I57" s="30">
        <v>0</v>
      </c>
      <c r="J57" s="30">
        <v>15512</v>
      </c>
      <c r="K57" s="30">
        <v>17115</v>
      </c>
      <c r="L57" s="30">
        <v>0</v>
      </c>
      <c r="M57" s="30">
        <v>0</v>
      </c>
      <c r="N57" s="30">
        <v>0</v>
      </c>
      <c r="O57" s="29">
        <v>0</v>
      </c>
    </row>
    <row r="58" spans="2:15" outlineLevel="2">
      <c r="B58" s="17" t="s">
        <v>328</v>
      </c>
      <c r="C58" s="29">
        <v>200000</v>
      </c>
      <c r="D58" s="30">
        <v>0</v>
      </c>
      <c r="E58" s="30">
        <v>7559</v>
      </c>
      <c r="F58" s="30">
        <v>9104</v>
      </c>
      <c r="G58" s="30">
        <v>42897</v>
      </c>
      <c r="H58" s="30">
        <v>20768</v>
      </c>
      <c r="I58" s="30">
        <v>2028</v>
      </c>
      <c r="J58" s="30">
        <v>30043</v>
      </c>
      <c r="K58" s="30">
        <v>22954</v>
      </c>
      <c r="L58" s="30">
        <v>30845</v>
      </c>
      <c r="M58" s="30">
        <v>19886</v>
      </c>
      <c r="N58" s="30">
        <v>9278</v>
      </c>
      <c r="O58" s="29">
        <v>4638</v>
      </c>
    </row>
    <row r="59" spans="2:15" outlineLevel="2">
      <c r="B59" s="17" t="s">
        <v>329</v>
      </c>
      <c r="C59" s="29">
        <v>10036</v>
      </c>
      <c r="D59" s="30">
        <v>0</v>
      </c>
      <c r="E59" s="30">
        <v>0</v>
      </c>
      <c r="F59" s="30">
        <v>0</v>
      </c>
      <c r="G59" s="30">
        <v>10036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29">
        <v>0</v>
      </c>
    </row>
    <row r="60" spans="2:15" ht="15.75" outlineLevel="1">
      <c r="B60" s="16" t="s">
        <v>330</v>
      </c>
      <c r="C60" s="27">
        <v>143376</v>
      </c>
      <c r="D60" s="30">
        <v>0</v>
      </c>
      <c r="E60" s="30">
        <v>0</v>
      </c>
      <c r="F60" s="30">
        <v>0</v>
      </c>
      <c r="G60" s="30">
        <v>0</v>
      </c>
      <c r="H60" s="30">
        <v>143376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29">
        <v>0</v>
      </c>
    </row>
    <row r="61" spans="2:15" ht="15.75" outlineLevel="1">
      <c r="B61" s="16" t="s">
        <v>331</v>
      </c>
      <c r="C61" s="27">
        <v>1652951</v>
      </c>
      <c r="D61" s="28">
        <v>101306</v>
      </c>
      <c r="E61" s="28">
        <v>290387</v>
      </c>
      <c r="F61" s="28">
        <v>82659</v>
      </c>
      <c r="G61" s="28">
        <v>130588</v>
      </c>
      <c r="H61" s="28">
        <v>151034</v>
      </c>
      <c r="I61" s="28">
        <v>112630</v>
      </c>
      <c r="J61" s="28">
        <v>197731</v>
      </c>
      <c r="K61" s="28">
        <v>139236</v>
      </c>
      <c r="L61" s="28">
        <v>189396</v>
      </c>
      <c r="M61" s="28">
        <v>143808</v>
      </c>
      <c r="N61" s="28">
        <v>95791</v>
      </c>
      <c r="O61" s="27">
        <v>18385</v>
      </c>
    </row>
    <row r="62" spans="2:15" outlineLevel="2">
      <c r="B62" s="17" t="s">
        <v>332</v>
      </c>
      <c r="C62" s="29">
        <v>143994</v>
      </c>
      <c r="D62" s="30">
        <v>0</v>
      </c>
      <c r="E62" s="30">
        <v>31235</v>
      </c>
      <c r="F62" s="30">
        <v>20813</v>
      </c>
      <c r="G62" s="30">
        <v>1274</v>
      </c>
      <c r="H62" s="30">
        <v>1415</v>
      </c>
      <c r="I62" s="30">
        <v>22499</v>
      </c>
      <c r="J62" s="30">
        <v>8606</v>
      </c>
      <c r="K62" s="30">
        <v>6588</v>
      </c>
      <c r="L62" s="30">
        <v>21679</v>
      </c>
      <c r="M62" s="30">
        <v>29885</v>
      </c>
      <c r="N62" s="30">
        <v>0</v>
      </c>
      <c r="O62" s="29">
        <v>0</v>
      </c>
    </row>
    <row r="63" spans="2:15" outlineLevel="2">
      <c r="B63" s="17" t="s">
        <v>333</v>
      </c>
      <c r="C63" s="29">
        <v>18786</v>
      </c>
      <c r="D63" s="30">
        <v>0</v>
      </c>
      <c r="E63" s="30">
        <v>15561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3225</v>
      </c>
      <c r="O63" s="29">
        <v>0</v>
      </c>
    </row>
    <row r="64" spans="2:15" outlineLevel="2">
      <c r="B64" s="17" t="s">
        <v>95</v>
      </c>
      <c r="C64" s="29">
        <v>179115</v>
      </c>
      <c r="D64" s="30">
        <v>16542</v>
      </c>
      <c r="E64" s="30">
        <v>16780</v>
      </c>
      <c r="F64" s="30">
        <v>8967</v>
      </c>
      <c r="G64" s="30">
        <v>0</v>
      </c>
      <c r="H64" s="30">
        <v>32014</v>
      </c>
      <c r="I64" s="30">
        <v>7589</v>
      </c>
      <c r="J64" s="30">
        <v>15910</v>
      </c>
      <c r="K64" s="30">
        <v>12189</v>
      </c>
      <c r="L64" s="30">
        <v>56920</v>
      </c>
      <c r="M64" s="30">
        <v>0</v>
      </c>
      <c r="N64" s="30">
        <v>12204</v>
      </c>
      <c r="O64" s="29">
        <v>0</v>
      </c>
    </row>
    <row r="65" spans="2:15" outlineLevel="2">
      <c r="B65" s="17" t="s">
        <v>334</v>
      </c>
      <c r="C65" s="29">
        <v>123384</v>
      </c>
      <c r="D65" s="30">
        <v>18389</v>
      </c>
      <c r="E65" s="30">
        <v>12183</v>
      </c>
      <c r="F65" s="30">
        <v>6338</v>
      </c>
      <c r="G65" s="30">
        <v>6205</v>
      </c>
      <c r="H65" s="30">
        <v>2031</v>
      </c>
      <c r="I65" s="30">
        <v>11658</v>
      </c>
      <c r="J65" s="30">
        <v>927</v>
      </c>
      <c r="K65" s="30">
        <v>23025</v>
      </c>
      <c r="L65" s="30">
        <v>8220</v>
      </c>
      <c r="M65" s="30">
        <v>4087</v>
      </c>
      <c r="N65" s="30">
        <v>30321</v>
      </c>
      <c r="O65" s="29">
        <v>0</v>
      </c>
    </row>
    <row r="66" spans="2:15" outlineLevel="2">
      <c r="B66" s="17" t="s">
        <v>252</v>
      </c>
      <c r="C66" s="29">
        <v>11948</v>
      </c>
      <c r="D66" s="30">
        <v>0</v>
      </c>
      <c r="E66" s="30">
        <v>11948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29">
        <v>0</v>
      </c>
    </row>
    <row r="67" spans="2:15" outlineLevel="2">
      <c r="B67" s="17" t="s">
        <v>335</v>
      </c>
      <c r="C67" s="29">
        <v>109467</v>
      </c>
      <c r="D67" s="30">
        <v>3584</v>
      </c>
      <c r="E67" s="30">
        <v>2151</v>
      </c>
      <c r="F67" s="30">
        <v>4740</v>
      </c>
      <c r="G67" s="30">
        <v>18586</v>
      </c>
      <c r="H67" s="30">
        <v>2059</v>
      </c>
      <c r="I67" s="30">
        <v>1438</v>
      </c>
      <c r="J67" s="30">
        <v>418</v>
      </c>
      <c r="K67" s="30">
        <v>1326</v>
      </c>
      <c r="L67" s="30">
        <v>55506</v>
      </c>
      <c r="M67" s="30">
        <v>19659</v>
      </c>
      <c r="N67" s="30">
        <v>0</v>
      </c>
      <c r="O67" s="29">
        <v>0</v>
      </c>
    </row>
    <row r="68" spans="2:15" outlineLevel="2">
      <c r="B68" s="17" t="s">
        <v>336</v>
      </c>
      <c r="C68" s="29">
        <v>37147</v>
      </c>
      <c r="D68" s="30">
        <v>0</v>
      </c>
      <c r="E68" s="30">
        <v>14038</v>
      </c>
      <c r="F68" s="30">
        <v>0</v>
      </c>
      <c r="G68" s="30">
        <v>6320</v>
      </c>
      <c r="H68" s="30">
        <v>0</v>
      </c>
      <c r="I68" s="30">
        <v>0</v>
      </c>
      <c r="J68" s="30">
        <v>0</v>
      </c>
      <c r="K68" s="30">
        <v>7622</v>
      </c>
      <c r="L68" s="30">
        <v>9167</v>
      </c>
      <c r="M68" s="30">
        <v>0</v>
      </c>
      <c r="N68" s="30">
        <v>0</v>
      </c>
      <c r="O68" s="29">
        <v>0</v>
      </c>
    </row>
    <row r="69" spans="2:15" outlineLevel="2">
      <c r="B69" s="17" t="s">
        <v>337</v>
      </c>
      <c r="C69" s="29">
        <v>4748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4748</v>
      </c>
      <c r="O69" s="29">
        <v>0</v>
      </c>
    </row>
    <row r="70" spans="2:15" outlineLevel="2">
      <c r="B70" s="17" t="s">
        <v>338</v>
      </c>
      <c r="C70" s="29">
        <v>4463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4463</v>
      </c>
      <c r="M70" s="30">
        <v>0</v>
      </c>
      <c r="N70" s="30">
        <v>0</v>
      </c>
      <c r="O70" s="29">
        <v>0</v>
      </c>
    </row>
    <row r="71" spans="2:15" outlineLevel="2">
      <c r="B71" s="17" t="s">
        <v>339</v>
      </c>
      <c r="C71" s="29">
        <v>656065</v>
      </c>
      <c r="D71" s="30">
        <v>7646</v>
      </c>
      <c r="E71" s="30">
        <v>43948</v>
      </c>
      <c r="F71" s="30">
        <v>30480</v>
      </c>
      <c r="G71" s="30">
        <v>40494</v>
      </c>
      <c r="H71" s="30">
        <v>88623</v>
      </c>
      <c r="I71" s="30">
        <v>53039</v>
      </c>
      <c r="J71" s="30">
        <v>160136</v>
      </c>
      <c r="K71" s="30">
        <v>81095</v>
      </c>
      <c r="L71" s="30">
        <v>15515</v>
      </c>
      <c r="M71" s="30">
        <v>80195</v>
      </c>
      <c r="N71" s="30">
        <v>36509</v>
      </c>
      <c r="O71" s="29">
        <v>18385</v>
      </c>
    </row>
    <row r="72" spans="2:15" outlineLevel="2">
      <c r="B72" s="17" t="s">
        <v>340</v>
      </c>
      <c r="C72" s="29">
        <v>363834</v>
      </c>
      <c r="D72" s="30">
        <v>55145</v>
      </c>
      <c r="E72" s="30">
        <v>142543</v>
      </c>
      <c r="F72" s="30">
        <v>11321</v>
      </c>
      <c r="G72" s="30">
        <v>57709</v>
      </c>
      <c r="H72" s="30">
        <v>24892</v>
      </c>
      <c r="I72" s="30">
        <v>16407</v>
      </c>
      <c r="J72" s="30">
        <v>11734</v>
      </c>
      <c r="K72" s="30">
        <v>7391</v>
      </c>
      <c r="L72" s="30">
        <v>17926</v>
      </c>
      <c r="M72" s="30">
        <v>9982</v>
      </c>
      <c r="N72" s="30">
        <v>8784</v>
      </c>
      <c r="O72" s="29">
        <v>0</v>
      </c>
    </row>
    <row r="73" spans="2:15" ht="17.25">
      <c r="B73" s="14" t="s">
        <v>341</v>
      </c>
      <c r="C73" s="31">
        <v>35595105</v>
      </c>
      <c r="D73" s="32">
        <v>3071648</v>
      </c>
      <c r="E73" s="32">
        <v>3279203</v>
      </c>
      <c r="F73" s="32">
        <v>1685221</v>
      </c>
      <c r="G73" s="32">
        <v>3603974</v>
      </c>
      <c r="H73" s="32">
        <v>2806321</v>
      </c>
      <c r="I73" s="32">
        <v>2400928</v>
      </c>
      <c r="J73" s="32">
        <v>3068615</v>
      </c>
      <c r="K73" s="32">
        <v>2872720</v>
      </c>
      <c r="L73" s="32">
        <v>3806501</v>
      </c>
      <c r="M73" s="32">
        <v>4445742</v>
      </c>
      <c r="N73" s="32">
        <v>2011075</v>
      </c>
      <c r="O73" s="31">
        <v>2543157</v>
      </c>
    </row>
    <row r="74" spans="2:15" ht="15.75" outlineLevel="1">
      <c r="B74" s="16" t="s">
        <v>342</v>
      </c>
      <c r="C74" s="27">
        <v>11926222</v>
      </c>
      <c r="D74" s="28">
        <v>735431</v>
      </c>
      <c r="E74" s="28">
        <v>616339</v>
      </c>
      <c r="F74" s="28">
        <v>546808</v>
      </c>
      <c r="G74" s="28">
        <v>571475</v>
      </c>
      <c r="H74" s="28">
        <v>824083</v>
      </c>
      <c r="I74" s="28">
        <v>756324</v>
      </c>
      <c r="J74" s="28">
        <v>1046990</v>
      </c>
      <c r="K74" s="28">
        <v>907936</v>
      </c>
      <c r="L74" s="28">
        <v>1326798</v>
      </c>
      <c r="M74" s="28">
        <v>2091854</v>
      </c>
      <c r="N74" s="28">
        <v>1304851</v>
      </c>
      <c r="O74" s="27">
        <v>1197333</v>
      </c>
    </row>
    <row r="75" spans="2:15" outlineLevel="2">
      <c r="B75" s="17" t="s">
        <v>343</v>
      </c>
      <c r="C75" s="29">
        <v>1973715</v>
      </c>
      <c r="D75" s="30">
        <v>144650</v>
      </c>
      <c r="E75" s="30">
        <v>41344</v>
      </c>
      <c r="F75" s="30">
        <v>91422</v>
      </c>
      <c r="G75" s="30">
        <v>57908</v>
      </c>
      <c r="H75" s="30">
        <v>134160</v>
      </c>
      <c r="I75" s="30">
        <v>70028</v>
      </c>
      <c r="J75" s="30">
        <v>236162</v>
      </c>
      <c r="K75" s="30">
        <v>120833</v>
      </c>
      <c r="L75" s="30">
        <v>345397</v>
      </c>
      <c r="M75" s="30">
        <v>157610</v>
      </c>
      <c r="N75" s="30">
        <v>287101</v>
      </c>
      <c r="O75" s="29">
        <v>287100</v>
      </c>
    </row>
    <row r="76" spans="2:15" outlineLevel="2">
      <c r="B76" s="17" t="s">
        <v>344</v>
      </c>
      <c r="C76" s="29">
        <v>8004145</v>
      </c>
      <c r="D76" s="30">
        <v>511730</v>
      </c>
      <c r="E76" s="30">
        <v>511730</v>
      </c>
      <c r="F76" s="30">
        <v>342666</v>
      </c>
      <c r="G76" s="30">
        <v>481341</v>
      </c>
      <c r="H76" s="30">
        <v>544228</v>
      </c>
      <c r="I76" s="30">
        <v>606959</v>
      </c>
      <c r="J76" s="30">
        <v>729860</v>
      </c>
      <c r="K76" s="30">
        <v>769190</v>
      </c>
      <c r="L76" s="30">
        <v>838541</v>
      </c>
      <c r="M76" s="30">
        <v>853461</v>
      </c>
      <c r="N76" s="30">
        <v>960978</v>
      </c>
      <c r="O76" s="29">
        <v>853461</v>
      </c>
    </row>
    <row r="77" spans="2:15" outlineLevel="2">
      <c r="B77" s="17" t="s">
        <v>345</v>
      </c>
      <c r="C77" s="29">
        <v>1009000</v>
      </c>
      <c r="D77" s="30">
        <v>1350</v>
      </c>
      <c r="E77" s="30">
        <v>657</v>
      </c>
      <c r="F77" s="30">
        <v>348</v>
      </c>
      <c r="G77" s="30">
        <v>387</v>
      </c>
      <c r="H77" s="30">
        <v>328</v>
      </c>
      <c r="I77" s="30">
        <v>1706</v>
      </c>
      <c r="J77" s="30">
        <v>714</v>
      </c>
      <c r="K77" s="30">
        <v>725</v>
      </c>
      <c r="L77" s="30">
        <v>450</v>
      </c>
      <c r="M77" s="30">
        <v>1001011</v>
      </c>
      <c r="N77" s="30">
        <v>662</v>
      </c>
      <c r="O77" s="29">
        <v>662</v>
      </c>
    </row>
    <row r="78" spans="2:15" outlineLevel="2">
      <c r="B78" s="17" t="s">
        <v>346</v>
      </c>
      <c r="C78" s="29">
        <v>916611</v>
      </c>
      <c r="D78" s="30">
        <v>77701</v>
      </c>
      <c r="E78" s="30">
        <v>58476</v>
      </c>
      <c r="F78" s="30">
        <v>112372</v>
      </c>
      <c r="G78" s="30">
        <v>31839</v>
      </c>
      <c r="H78" s="30">
        <v>133419</v>
      </c>
      <c r="I78" s="30">
        <v>77631</v>
      </c>
      <c r="J78" s="30">
        <v>77754</v>
      </c>
      <c r="K78" s="30">
        <v>17188</v>
      </c>
      <c r="L78" s="30">
        <v>140739</v>
      </c>
      <c r="M78" s="30">
        <v>77272</v>
      </c>
      <c r="N78" s="30">
        <v>56110</v>
      </c>
      <c r="O78" s="29">
        <v>56110</v>
      </c>
    </row>
    <row r="79" spans="2:15" outlineLevel="2">
      <c r="B79" s="17" t="s">
        <v>347</v>
      </c>
      <c r="C79" s="29">
        <v>11948</v>
      </c>
      <c r="D79" s="30">
        <v>0</v>
      </c>
      <c r="E79" s="30">
        <v>0</v>
      </c>
      <c r="F79" s="30">
        <v>0</v>
      </c>
      <c r="G79" s="30">
        <v>0</v>
      </c>
      <c r="H79" s="30">
        <v>11948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29">
        <v>0</v>
      </c>
    </row>
    <row r="80" spans="2:15" outlineLevel="2">
      <c r="B80" s="17" t="s">
        <v>348</v>
      </c>
      <c r="C80" s="29">
        <v>10803</v>
      </c>
      <c r="D80" s="30">
        <v>0</v>
      </c>
      <c r="E80" s="30">
        <v>4132</v>
      </c>
      <c r="F80" s="30">
        <v>0</v>
      </c>
      <c r="G80" s="30">
        <v>0</v>
      </c>
      <c r="H80" s="30">
        <v>0</v>
      </c>
      <c r="I80" s="30">
        <v>0</v>
      </c>
      <c r="J80" s="30">
        <v>2500</v>
      </c>
      <c r="K80" s="30">
        <v>0</v>
      </c>
      <c r="L80" s="30">
        <v>1671</v>
      </c>
      <c r="M80" s="30">
        <v>2500</v>
      </c>
      <c r="N80" s="30">
        <v>0</v>
      </c>
      <c r="O80" s="29">
        <v>0</v>
      </c>
    </row>
    <row r="81" spans="2:15" ht="15.75" outlineLevel="1">
      <c r="B81" s="16" t="s">
        <v>349</v>
      </c>
      <c r="C81" s="27">
        <v>667494</v>
      </c>
      <c r="D81" s="28">
        <v>66419</v>
      </c>
      <c r="E81" s="28">
        <v>143253</v>
      </c>
      <c r="F81" s="28">
        <v>59730</v>
      </c>
      <c r="G81" s="28">
        <v>66191</v>
      </c>
      <c r="H81" s="28">
        <v>64313</v>
      </c>
      <c r="I81" s="28">
        <v>51231</v>
      </c>
      <c r="J81" s="28">
        <v>46689</v>
      </c>
      <c r="K81" s="28">
        <v>38506</v>
      </c>
      <c r="L81" s="28">
        <v>47776</v>
      </c>
      <c r="M81" s="28">
        <v>38507</v>
      </c>
      <c r="N81" s="28">
        <v>22438</v>
      </c>
      <c r="O81" s="27">
        <v>22441</v>
      </c>
    </row>
    <row r="82" spans="2:15" outlineLevel="2">
      <c r="B82" s="17" t="s">
        <v>350</v>
      </c>
      <c r="C82" s="29">
        <v>16129</v>
      </c>
      <c r="D82" s="30">
        <v>0</v>
      </c>
      <c r="E82" s="30">
        <v>0</v>
      </c>
      <c r="F82" s="30">
        <v>16129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29">
        <v>0</v>
      </c>
    </row>
    <row r="83" spans="2:15" outlineLevel="2">
      <c r="B83" s="17" t="s">
        <v>351</v>
      </c>
      <c r="C83" s="29">
        <v>28664</v>
      </c>
      <c r="D83" s="30">
        <v>0</v>
      </c>
      <c r="E83" s="30">
        <v>0</v>
      </c>
      <c r="F83" s="30">
        <v>0</v>
      </c>
      <c r="G83" s="30">
        <v>28664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29">
        <v>0</v>
      </c>
    </row>
    <row r="84" spans="2:15" outlineLevel="2">
      <c r="B84" s="17" t="s">
        <v>352</v>
      </c>
      <c r="C84" s="29">
        <v>13517</v>
      </c>
      <c r="D84" s="30">
        <v>0</v>
      </c>
      <c r="E84" s="30">
        <v>8918</v>
      </c>
      <c r="F84" s="30">
        <v>0</v>
      </c>
      <c r="G84" s="30">
        <v>0</v>
      </c>
      <c r="H84" s="30">
        <v>0</v>
      </c>
      <c r="I84" s="30">
        <v>0</v>
      </c>
      <c r="J84" s="30">
        <v>4599</v>
      </c>
      <c r="K84" s="30">
        <v>0</v>
      </c>
      <c r="L84" s="30">
        <v>0</v>
      </c>
      <c r="M84" s="30">
        <v>0</v>
      </c>
      <c r="N84" s="30">
        <v>0</v>
      </c>
      <c r="O84" s="29">
        <v>0</v>
      </c>
    </row>
    <row r="85" spans="2:15" outlineLevel="2">
      <c r="B85" s="17" t="s">
        <v>353</v>
      </c>
      <c r="C85" s="29">
        <v>44573</v>
      </c>
      <c r="D85" s="30">
        <v>0</v>
      </c>
      <c r="E85" s="30">
        <v>5138</v>
      </c>
      <c r="F85" s="30">
        <v>4014</v>
      </c>
      <c r="G85" s="30">
        <v>1030</v>
      </c>
      <c r="H85" s="30">
        <v>25807</v>
      </c>
      <c r="I85" s="30">
        <v>5000</v>
      </c>
      <c r="J85" s="30">
        <v>3584</v>
      </c>
      <c r="K85" s="30">
        <v>0</v>
      </c>
      <c r="L85" s="30">
        <v>0</v>
      </c>
      <c r="M85" s="30">
        <v>0</v>
      </c>
      <c r="N85" s="30">
        <v>0</v>
      </c>
      <c r="O85" s="29">
        <v>0</v>
      </c>
    </row>
    <row r="86" spans="2:15" outlineLevel="2">
      <c r="B86" s="17" t="s">
        <v>354</v>
      </c>
      <c r="C86" s="29">
        <v>112785</v>
      </c>
      <c r="D86" s="30">
        <v>0</v>
      </c>
      <c r="E86" s="30">
        <v>92700</v>
      </c>
      <c r="F86" s="30">
        <v>3090</v>
      </c>
      <c r="G86" s="30">
        <v>0</v>
      </c>
      <c r="H86" s="30">
        <v>0</v>
      </c>
      <c r="I86" s="30">
        <v>7725</v>
      </c>
      <c r="J86" s="30">
        <v>0</v>
      </c>
      <c r="K86" s="30">
        <v>0</v>
      </c>
      <c r="L86" s="30">
        <v>9270</v>
      </c>
      <c r="M86" s="30">
        <v>0</v>
      </c>
      <c r="N86" s="30">
        <v>0</v>
      </c>
      <c r="O86" s="29">
        <v>0</v>
      </c>
    </row>
    <row r="87" spans="2:15" outlineLevel="2">
      <c r="B87" s="17" t="s">
        <v>355</v>
      </c>
      <c r="C87" s="29">
        <v>293155</v>
      </c>
      <c r="D87" s="30">
        <v>46334</v>
      </c>
      <c r="E87" s="30">
        <v>22438</v>
      </c>
      <c r="F87" s="30">
        <v>22438</v>
      </c>
      <c r="G87" s="30">
        <v>22438</v>
      </c>
      <c r="H87" s="30">
        <v>22438</v>
      </c>
      <c r="I87" s="30">
        <v>22438</v>
      </c>
      <c r="J87" s="30">
        <v>22438</v>
      </c>
      <c r="K87" s="30">
        <v>22438</v>
      </c>
      <c r="L87" s="30">
        <v>22438</v>
      </c>
      <c r="M87" s="30">
        <v>22438</v>
      </c>
      <c r="N87" s="30">
        <v>22438</v>
      </c>
      <c r="O87" s="29">
        <v>22441</v>
      </c>
    </row>
    <row r="88" spans="2:15" outlineLevel="2">
      <c r="B88" s="17" t="s">
        <v>356</v>
      </c>
      <c r="C88" s="29">
        <v>158671</v>
      </c>
      <c r="D88" s="30">
        <v>20085</v>
      </c>
      <c r="E88" s="30">
        <v>14059</v>
      </c>
      <c r="F88" s="30">
        <v>14059</v>
      </c>
      <c r="G88" s="30">
        <v>14059</v>
      </c>
      <c r="H88" s="30">
        <v>16068</v>
      </c>
      <c r="I88" s="30">
        <v>16068</v>
      </c>
      <c r="J88" s="30">
        <v>16068</v>
      </c>
      <c r="K88" s="30">
        <v>16068</v>
      </c>
      <c r="L88" s="30">
        <v>16068</v>
      </c>
      <c r="M88" s="30">
        <v>16069</v>
      </c>
      <c r="N88" s="30">
        <v>0</v>
      </c>
      <c r="O88" s="29">
        <v>0</v>
      </c>
    </row>
    <row r="89" spans="2:15" ht="15.75" outlineLevel="1">
      <c r="B89" s="16" t="s">
        <v>357</v>
      </c>
      <c r="C89" s="27">
        <v>2029039</v>
      </c>
      <c r="D89" s="28">
        <v>36667</v>
      </c>
      <c r="E89" s="28">
        <v>292697</v>
      </c>
      <c r="F89" s="28">
        <v>88983</v>
      </c>
      <c r="G89" s="28">
        <v>218881</v>
      </c>
      <c r="H89" s="28">
        <v>133635</v>
      </c>
      <c r="I89" s="28">
        <v>107869</v>
      </c>
      <c r="J89" s="28">
        <v>75365</v>
      </c>
      <c r="K89" s="28">
        <v>224676</v>
      </c>
      <c r="L89" s="28">
        <v>354230</v>
      </c>
      <c r="M89" s="28">
        <v>486180</v>
      </c>
      <c r="N89" s="28">
        <v>9856</v>
      </c>
      <c r="O89" s="27">
        <v>0</v>
      </c>
    </row>
    <row r="90" spans="2:15" outlineLevel="2">
      <c r="B90" s="17" t="s">
        <v>358</v>
      </c>
      <c r="C90" s="29">
        <v>650000</v>
      </c>
      <c r="D90" s="30">
        <v>0</v>
      </c>
      <c r="E90" s="30">
        <v>248547</v>
      </c>
      <c r="F90" s="30">
        <v>30000</v>
      </c>
      <c r="G90" s="30">
        <v>46906</v>
      </c>
      <c r="H90" s="30">
        <v>44169</v>
      </c>
      <c r="I90" s="30">
        <v>43461</v>
      </c>
      <c r="J90" s="30">
        <v>48430</v>
      </c>
      <c r="K90" s="30">
        <v>73461</v>
      </c>
      <c r="L90" s="30">
        <v>13461</v>
      </c>
      <c r="M90" s="30">
        <v>101565</v>
      </c>
      <c r="N90" s="30">
        <v>0</v>
      </c>
      <c r="O90" s="29">
        <v>0</v>
      </c>
    </row>
    <row r="91" spans="2:15" outlineLevel="2">
      <c r="B91" s="17" t="s">
        <v>359</v>
      </c>
      <c r="C91" s="29">
        <v>76015</v>
      </c>
      <c r="D91" s="30">
        <v>19500</v>
      </c>
      <c r="E91" s="30">
        <v>0</v>
      </c>
      <c r="F91" s="30">
        <v>6763</v>
      </c>
      <c r="G91" s="30">
        <v>6763</v>
      </c>
      <c r="H91" s="30">
        <v>597</v>
      </c>
      <c r="I91" s="30">
        <v>8675</v>
      </c>
      <c r="J91" s="30">
        <v>5377</v>
      </c>
      <c r="K91" s="30">
        <v>5807</v>
      </c>
      <c r="L91" s="30">
        <v>6870</v>
      </c>
      <c r="M91" s="30">
        <v>5807</v>
      </c>
      <c r="N91" s="30">
        <v>9856</v>
      </c>
      <c r="O91" s="29">
        <v>0</v>
      </c>
    </row>
    <row r="92" spans="2:15" outlineLevel="2">
      <c r="B92" s="17" t="s">
        <v>360</v>
      </c>
      <c r="C92" s="29">
        <v>750000</v>
      </c>
      <c r="D92" s="30">
        <v>0</v>
      </c>
      <c r="E92" s="30">
        <v>32419</v>
      </c>
      <c r="F92" s="30">
        <v>32419</v>
      </c>
      <c r="G92" s="30">
        <v>0</v>
      </c>
      <c r="H92" s="30">
        <v>64839</v>
      </c>
      <c r="I92" s="30">
        <v>32419</v>
      </c>
      <c r="J92" s="30">
        <v>0</v>
      </c>
      <c r="K92" s="30">
        <v>128241</v>
      </c>
      <c r="L92" s="30">
        <v>133033</v>
      </c>
      <c r="M92" s="30">
        <v>326630</v>
      </c>
      <c r="N92" s="30">
        <v>0</v>
      </c>
      <c r="O92" s="29">
        <v>0</v>
      </c>
    </row>
    <row r="93" spans="2:15" outlineLevel="2">
      <c r="B93" s="17" t="s">
        <v>361</v>
      </c>
      <c r="C93" s="29">
        <v>192832</v>
      </c>
      <c r="D93" s="30">
        <v>0</v>
      </c>
      <c r="E93" s="30">
        <v>2270</v>
      </c>
      <c r="F93" s="30">
        <v>0</v>
      </c>
      <c r="G93" s="30">
        <v>0</v>
      </c>
      <c r="H93" s="30">
        <v>6863</v>
      </c>
      <c r="I93" s="30">
        <v>0</v>
      </c>
      <c r="J93" s="30">
        <v>0</v>
      </c>
      <c r="K93" s="30">
        <v>0</v>
      </c>
      <c r="L93" s="30">
        <v>183699</v>
      </c>
      <c r="M93" s="30">
        <v>0</v>
      </c>
      <c r="N93" s="30">
        <v>0</v>
      </c>
      <c r="O93" s="29">
        <v>0</v>
      </c>
    </row>
    <row r="94" spans="2:15" outlineLevel="2">
      <c r="B94" s="17" t="s">
        <v>362</v>
      </c>
      <c r="C94" s="29">
        <v>99777</v>
      </c>
      <c r="D94" s="30">
        <v>0</v>
      </c>
      <c r="E94" s="30">
        <v>0</v>
      </c>
      <c r="F94" s="30">
        <v>0</v>
      </c>
      <c r="G94" s="30">
        <v>99777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29">
        <v>0</v>
      </c>
    </row>
    <row r="95" spans="2:15" outlineLevel="2">
      <c r="B95" s="17" t="s">
        <v>363</v>
      </c>
      <c r="C95" s="29">
        <v>27192</v>
      </c>
      <c r="D95" s="30">
        <v>0</v>
      </c>
      <c r="E95" s="30">
        <v>0</v>
      </c>
      <c r="F95" s="30">
        <v>0</v>
      </c>
      <c r="G95" s="30">
        <v>27192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29">
        <v>0</v>
      </c>
    </row>
    <row r="96" spans="2:15" outlineLevel="2">
      <c r="B96" s="17" t="s">
        <v>364</v>
      </c>
      <c r="C96" s="29">
        <v>70140</v>
      </c>
      <c r="D96" s="30">
        <v>0</v>
      </c>
      <c r="E96" s="30">
        <v>878</v>
      </c>
      <c r="F96" s="30">
        <v>2634</v>
      </c>
      <c r="G96" s="30">
        <v>21076</v>
      </c>
      <c r="H96" s="30">
        <v>0</v>
      </c>
      <c r="I96" s="30">
        <v>6147</v>
      </c>
      <c r="J96" s="30">
        <v>4391</v>
      </c>
      <c r="K96" s="30">
        <v>0</v>
      </c>
      <c r="L96" s="30">
        <v>0</v>
      </c>
      <c r="M96" s="30">
        <v>35014</v>
      </c>
      <c r="N96" s="30">
        <v>0</v>
      </c>
      <c r="O96" s="29">
        <v>0</v>
      </c>
    </row>
    <row r="97" spans="2:15" outlineLevel="2">
      <c r="B97" s="17" t="s">
        <v>365</v>
      </c>
      <c r="C97" s="29">
        <v>163083</v>
      </c>
      <c r="D97" s="30">
        <v>17167</v>
      </c>
      <c r="E97" s="30">
        <v>8583</v>
      </c>
      <c r="F97" s="30">
        <v>17167</v>
      </c>
      <c r="G97" s="30">
        <v>17167</v>
      </c>
      <c r="H97" s="30">
        <v>17167</v>
      </c>
      <c r="I97" s="30">
        <v>17167</v>
      </c>
      <c r="J97" s="30">
        <v>17167</v>
      </c>
      <c r="K97" s="30">
        <v>17167</v>
      </c>
      <c r="L97" s="30">
        <v>17167</v>
      </c>
      <c r="M97" s="30">
        <v>17164</v>
      </c>
      <c r="N97" s="30">
        <v>0</v>
      </c>
      <c r="O97" s="29">
        <v>0</v>
      </c>
    </row>
    <row r="98" spans="2:15" ht="15.75" outlineLevel="1">
      <c r="B98" s="16" t="s">
        <v>366</v>
      </c>
      <c r="C98" s="27">
        <v>1238061</v>
      </c>
      <c r="D98" s="28">
        <v>932369</v>
      </c>
      <c r="E98" s="28">
        <v>0</v>
      </c>
      <c r="F98" s="28">
        <v>0</v>
      </c>
      <c r="G98" s="28">
        <v>0</v>
      </c>
      <c r="H98" s="28">
        <v>59498</v>
      </c>
      <c r="I98" s="28">
        <v>0</v>
      </c>
      <c r="J98" s="28">
        <v>5022</v>
      </c>
      <c r="K98" s="28">
        <v>128170</v>
      </c>
      <c r="L98" s="28">
        <v>70567</v>
      </c>
      <c r="M98" s="28">
        <v>38702</v>
      </c>
      <c r="N98" s="28">
        <v>3733</v>
      </c>
      <c r="O98" s="27">
        <v>0</v>
      </c>
    </row>
    <row r="99" spans="2:15" outlineLevel="2">
      <c r="B99" s="17" t="s">
        <v>367</v>
      </c>
      <c r="C99" s="29">
        <v>1015649</v>
      </c>
      <c r="D99" s="30">
        <v>932369</v>
      </c>
      <c r="E99" s="30">
        <v>0</v>
      </c>
      <c r="F99" s="30">
        <v>0</v>
      </c>
      <c r="G99" s="30">
        <v>0</v>
      </c>
      <c r="H99" s="30">
        <v>59498</v>
      </c>
      <c r="I99" s="30">
        <v>0</v>
      </c>
      <c r="J99" s="30">
        <v>0</v>
      </c>
      <c r="K99" s="30">
        <v>23782</v>
      </c>
      <c r="L99" s="30">
        <v>0</v>
      </c>
      <c r="M99" s="30">
        <v>0</v>
      </c>
      <c r="N99" s="30">
        <v>0</v>
      </c>
      <c r="O99" s="29">
        <v>0</v>
      </c>
    </row>
    <row r="100" spans="2:15" outlineLevel="2">
      <c r="B100" s="17" t="s">
        <v>368</v>
      </c>
      <c r="C100" s="29">
        <v>217390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104388</v>
      </c>
      <c r="L100" s="30">
        <v>70567</v>
      </c>
      <c r="M100" s="30">
        <v>38702</v>
      </c>
      <c r="N100" s="30">
        <v>3733</v>
      </c>
      <c r="O100" s="29">
        <v>0</v>
      </c>
    </row>
    <row r="101" spans="2:15" outlineLevel="2">
      <c r="B101" s="17" t="s">
        <v>369</v>
      </c>
      <c r="C101" s="29">
        <v>5022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5022</v>
      </c>
      <c r="K101" s="30">
        <v>0</v>
      </c>
      <c r="L101" s="30">
        <v>0</v>
      </c>
      <c r="M101" s="30">
        <v>0</v>
      </c>
      <c r="N101" s="30">
        <v>0</v>
      </c>
      <c r="O101" s="29">
        <v>0</v>
      </c>
    </row>
    <row r="102" spans="2:15" ht="15.75" outlineLevel="1">
      <c r="B102" s="16" t="s">
        <v>370</v>
      </c>
      <c r="C102" s="27">
        <v>10576062</v>
      </c>
      <c r="D102" s="28">
        <v>721075</v>
      </c>
      <c r="E102" s="28">
        <v>1110046</v>
      </c>
      <c r="F102" s="28">
        <v>498843</v>
      </c>
      <c r="G102" s="28">
        <v>1057916</v>
      </c>
      <c r="H102" s="28">
        <v>1173116</v>
      </c>
      <c r="I102" s="28">
        <v>871948</v>
      </c>
      <c r="J102" s="28">
        <v>954234</v>
      </c>
      <c r="K102" s="28">
        <v>1295027</v>
      </c>
      <c r="L102" s="28">
        <v>819336</v>
      </c>
      <c r="M102" s="28">
        <v>806666</v>
      </c>
      <c r="N102" s="28">
        <v>527985</v>
      </c>
      <c r="O102" s="27">
        <v>739870</v>
      </c>
    </row>
    <row r="103" spans="2:15" outlineLevel="2">
      <c r="B103" s="17" t="s">
        <v>62</v>
      </c>
      <c r="C103" s="29">
        <v>195487</v>
      </c>
      <c r="D103" s="30">
        <v>5809</v>
      </c>
      <c r="E103" s="30">
        <v>3036</v>
      </c>
      <c r="F103" s="30">
        <v>358</v>
      </c>
      <c r="G103" s="30">
        <v>142757</v>
      </c>
      <c r="H103" s="30">
        <v>3643</v>
      </c>
      <c r="I103" s="30">
        <v>1379</v>
      </c>
      <c r="J103" s="30">
        <v>6040</v>
      </c>
      <c r="K103" s="30">
        <v>17143</v>
      </c>
      <c r="L103" s="30">
        <v>2451</v>
      </c>
      <c r="M103" s="30">
        <v>12871</v>
      </c>
      <c r="N103" s="30">
        <v>0</v>
      </c>
      <c r="O103" s="29">
        <v>0</v>
      </c>
    </row>
    <row r="104" spans="2:15" outlineLevel="2">
      <c r="B104" s="17" t="s">
        <v>63</v>
      </c>
      <c r="C104" s="29">
        <v>1525354</v>
      </c>
      <c r="D104" s="30">
        <v>56126</v>
      </c>
      <c r="E104" s="30">
        <v>154677</v>
      </c>
      <c r="F104" s="30">
        <v>17440</v>
      </c>
      <c r="G104" s="30">
        <v>208233</v>
      </c>
      <c r="H104" s="30">
        <v>259769</v>
      </c>
      <c r="I104" s="30">
        <v>155831</v>
      </c>
      <c r="J104" s="30">
        <v>196017</v>
      </c>
      <c r="K104" s="30">
        <v>122144</v>
      </c>
      <c r="L104" s="30">
        <v>109169</v>
      </c>
      <c r="M104" s="30">
        <v>104204</v>
      </c>
      <c r="N104" s="30">
        <v>70871</v>
      </c>
      <c r="O104" s="29">
        <v>70873</v>
      </c>
    </row>
    <row r="105" spans="2:15" outlineLevel="2">
      <c r="B105" s="17" t="s">
        <v>100</v>
      </c>
      <c r="C105" s="29">
        <v>97973</v>
      </c>
      <c r="D105" s="30">
        <v>0</v>
      </c>
      <c r="E105" s="30">
        <v>43013</v>
      </c>
      <c r="F105" s="30">
        <v>0</v>
      </c>
      <c r="G105" s="30">
        <v>0</v>
      </c>
      <c r="H105" s="30">
        <v>21506</v>
      </c>
      <c r="I105" s="30">
        <v>7169</v>
      </c>
      <c r="J105" s="30">
        <v>0</v>
      </c>
      <c r="K105" s="30">
        <v>0</v>
      </c>
      <c r="L105" s="30">
        <v>11948</v>
      </c>
      <c r="M105" s="30">
        <v>14337</v>
      </c>
      <c r="N105" s="30">
        <v>0</v>
      </c>
      <c r="O105" s="29">
        <v>0</v>
      </c>
    </row>
    <row r="106" spans="2:15" outlineLevel="2">
      <c r="B106" s="17" t="s">
        <v>107</v>
      </c>
      <c r="C106" s="29">
        <v>8593</v>
      </c>
      <c r="D106" s="30">
        <v>0</v>
      </c>
      <c r="E106" s="30">
        <v>3763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4830</v>
      </c>
      <c r="M106" s="30">
        <v>0</v>
      </c>
      <c r="N106" s="30">
        <v>0</v>
      </c>
      <c r="O106" s="29">
        <v>0</v>
      </c>
    </row>
    <row r="107" spans="2:15" outlineLevel="2">
      <c r="B107" s="17" t="s">
        <v>119</v>
      </c>
      <c r="C107" s="29">
        <v>15720</v>
      </c>
      <c r="D107" s="30">
        <v>0</v>
      </c>
      <c r="E107" s="30">
        <v>5854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9866</v>
      </c>
      <c r="L107" s="30">
        <v>0</v>
      </c>
      <c r="M107" s="30">
        <v>0</v>
      </c>
      <c r="N107" s="30">
        <v>0</v>
      </c>
      <c r="O107" s="29">
        <v>0</v>
      </c>
    </row>
    <row r="108" spans="2:15" outlineLevel="2">
      <c r="B108" s="17" t="s">
        <v>141</v>
      </c>
      <c r="C108" s="29">
        <v>84141</v>
      </c>
      <c r="D108" s="30">
        <v>0</v>
      </c>
      <c r="E108" s="30">
        <v>23931</v>
      </c>
      <c r="F108" s="30">
        <v>23931</v>
      </c>
      <c r="G108" s="30">
        <v>0</v>
      </c>
      <c r="H108" s="30">
        <v>0</v>
      </c>
      <c r="I108" s="30">
        <v>0</v>
      </c>
      <c r="J108" s="30">
        <v>0</v>
      </c>
      <c r="K108" s="30">
        <v>36279</v>
      </c>
      <c r="L108" s="30">
        <v>0</v>
      </c>
      <c r="M108" s="30">
        <v>0</v>
      </c>
      <c r="N108" s="30">
        <v>0</v>
      </c>
      <c r="O108" s="29">
        <v>0</v>
      </c>
    </row>
    <row r="109" spans="2:15" outlineLevel="2">
      <c r="B109" s="17" t="s">
        <v>142</v>
      </c>
      <c r="C109" s="29">
        <v>12165</v>
      </c>
      <c r="D109" s="30">
        <v>7450</v>
      </c>
      <c r="E109" s="30">
        <v>956</v>
      </c>
      <c r="F109" s="30">
        <v>0</v>
      </c>
      <c r="G109" s="30">
        <v>414</v>
      </c>
      <c r="H109" s="30">
        <v>0</v>
      </c>
      <c r="I109" s="30">
        <v>0</v>
      </c>
      <c r="J109" s="30">
        <v>3345</v>
      </c>
      <c r="K109" s="30">
        <v>0</v>
      </c>
      <c r="L109" s="30">
        <v>0</v>
      </c>
      <c r="M109" s="30">
        <v>0</v>
      </c>
      <c r="N109" s="30">
        <v>0</v>
      </c>
      <c r="O109" s="29">
        <v>0</v>
      </c>
    </row>
    <row r="110" spans="2:15" outlineLevel="2">
      <c r="B110" s="17" t="s">
        <v>143</v>
      </c>
      <c r="C110" s="29">
        <v>9438</v>
      </c>
      <c r="D110" s="30">
        <v>0</v>
      </c>
      <c r="E110" s="30">
        <v>0</v>
      </c>
      <c r="F110" s="30">
        <v>0</v>
      </c>
      <c r="G110" s="30">
        <v>3465</v>
      </c>
      <c r="H110" s="30">
        <v>4540</v>
      </c>
      <c r="I110" s="30">
        <v>0</v>
      </c>
      <c r="J110" s="30">
        <v>0</v>
      </c>
      <c r="K110" s="30">
        <v>0</v>
      </c>
      <c r="L110" s="30">
        <v>0</v>
      </c>
      <c r="M110" s="30">
        <v>1433</v>
      </c>
      <c r="N110" s="30">
        <v>0</v>
      </c>
      <c r="O110" s="29">
        <v>0</v>
      </c>
    </row>
    <row r="111" spans="2:15" outlineLevel="2">
      <c r="B111" s="17" t="s">
        <v>161</v>
      </c>
      <c r="C111" s="29">
        <v>438261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7169</v>
      </c>
      <c r="K111" s="30">
        <v>431092</v>
      </c>
      <c r="L111" s="30">
        <v>0</v>
      </c>
      <c r="M111" s="30">
        <v>0</v>
      </c>
      <c r="N111" s="30">
        <v>0</v>
      </c>
      <c r="O111" s="29">
        <v>0</v>
      </c>
    </row>
    <row r="112" spans="2:15" outlineLevel="2">
      <c r="B112" s="17" t="s">
        <v>162</v>
      </c>
      <c r="C112" s="29">
        <v>3745</v>
      </c>
      <c r="D112" s="30">
        <v>0</v>
      </c>
      <c r="E112" s="30">
        <v>72</v>
      </c>
      <c r="F112" s="30">
        <v>0</v>
      </c>
      <c r="G112" s="30">
        <v>275</v>
      </c>
      <c r="H112" s="30">
        <v>1070</v>
      </c>
      <c r="I112" s="30">
        <v>733</v>
      </c>
      <c r="J112" s="30">
        <v>167</v>
      </c>
      <c r="K112" s="30">
        <v>1428</v>
      </c>
      <c r="L112" s="30">
        <v>0</v>
      </c>
      <c r="M112" s="30">
        <v>0</v>
      </c>
      <c r="N112" s="30">
        <v>0</v>
      </c>
      <c r="O112" s="29">
        <v>0</v>
      </c>
    </row>
    <row r="113" spans="2:15" outlineLevel="2">
      <c r="B113" s="17" t="s">
        <v>163</v>
      </c>
      <c r="C113" s="29">
        <v>33774</v>
      </c>
      <c r="D113" s="30">
        <v>0</v>
      </c>
      <c r="E113" s="30">
        <v>0</v>
      </c>
      <c r="F113" s="30">
        <v>0</v>
      </c>
      <c r="G113" s="30">
        <v>33774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29">
        <v>0</v>
      </c>
    </row>
    <row r="114" spans="2:15" outlineLevel="2">
      <c r="B114" s="17" t="s">
        <v>165</v>
      </c>
      <c r="C114" s="29">
        <v>8000000</v>
      </c>
      <c r="D114" s="30">
        <v>651690</v>
      </c>
      <c r="E114" s="30">
        <v>874744</v>
      </c>
      <c r="F114" s="30">
        <v>457114</v>
      </c>
      <c r="G114" s="30">
        <v>668998</v>
      </c>
      <c r="H114" s="30">
        <v>880881</v>
      </c>
      <c r="I114" s="30">
        <v>668998</v>
      </c>
      <c r="J114" s="30">
        <v>668998</v>
      </c>
      <c r="K114" s="30">
        <v>668998</v>
      </c>
      <c r="L114" s="30">
        <v>664470</v>
      </c>
      <c r="M114" s="30">
        <v>668998</v>
      </c>
      <c r="N114" s="30">
        <v>457114</v>
      </c>
      <c r="O114" s="29">
        <v>668997</v>
      </c>
    </row>
    <row r="115" spans="2:15" outlineLevel="2">
      <c r="B115" s="17" t="s">
        <v>189</v>
      </c>
      <c r="C115" s="29">
        <v>140000</v>
      </c>
      <c r="D115" s="30">
        <v>0</v>
      </c>
      <c r="E115" s="30">
        <v>0</v>
      </c>
      <c r="F115" s="30">
        <v>0</v>
      </c>
      <c r="G115" s="30">
        <v>0</v>
      </c>
      <c r="H115" s="30">
        <v>1212</v>
      </c>
      <c r="I115" s="30">
        <v>37838</v>
      </c>
      <c r="J115" s="30">
        <v>72498</v>
      </c>
      <c r="K115" s="30">
        <v>8077</v>
      </c>
      <c r="L115" s="30">
        <v>20375</v>
      </c>
      <c r="M115" s="30">
        <v>0</v>
      </c>
      <c r="N115" s="30">
        <v>0</v>
      </c>
      <c r="O115" s="29">
        <v>0</v>
      </c>
    </row>
    <row r="116" spans="2:15" outlineLevel="2">
      <c r="B116" s="17" t="s">
        <v>234</v>
      </c>
      <c r="C116" s="29">
        <v>11411</v>
      </c>
      <c r="D116" s="30">
        <v>0</v>
      </c>
      <c r="E116" s="30">
        <v>0</v>
      </c>
      <c r="F116" s="30">
        <v>0</v>
      </c>
      <c r="G116" s="30">
        <v>0</v>
      </c>
      <c r="H116" s="30">
        <v>495</v>
      </c>
      <c r="I116" s="30">
        <v>0</v>
      </c>
      <c r="J116" s="30">
        <v>0</v>
      </c>
      <c r="K116" s="30">
        <v>0</v>
      </c>
      <c r="L116" s="30">
        <v>6093</v>
      </c>
      <c r="M116" s="30">
        <v>4823</v>
      </c>
      <c r="N116" s="30">
        <v>0</v>
      </c>
      <c r="O116" s="29">
        <v>0</v>
      </c>
    </row>
    <row r="117" spans="2:15" ht="15.75" outlineLevel="1">
      <c r="B117" s="16" t="s">
        <v>371</v>
      </c>
      <c r="C117" s="27">
        <v>1754589</v>
      </c>
      <c r="D117" s="28">
        <v>158711</v>
      </c>
      <c r="E117" s="28">
        <v>129283</v>
      </c>
      <c r="F117" s="28">
        <v>200635</v>
      </c>
      <c r="G117" s="28">
        <v>174082</v>
      </c>
      <c r="H117" s="28">
        <v>116001</v>
      </c>
      <c r="I117" s="28">
        <v>155934</v>
      </c>
      <c r="J117" s="28">
        <v>232244</v>
      </c>
      <c r="K117" s="28">
        <v>105022</v>
      </c>
      <c r="L117" s="28">
        <v>129925</v>
      </c>
      <c r="M117" s="28">
        <v>247728</v>
      </c>
      <c r="N117" s="28">
        <v>0</v>
      </c>
      <c r="O117" s="27">
        <v>105024</v>
      </c>
    </row>
    <row r="118" spans="2:15" outlineLevel="2">
      <c r="B118" s="17" t="s">
        <v>125</v>
      </c>
      <c r="C118" s="29">
        <v>1710000</v>
      </c>
      <c r="D118" s="30">
        <v>158711</v>
      </c>
      <c r="E118" s="30">
        <v>129283</v>
      </c>
      <c r="F118" s="30">
        <v>200635</v>
      </c>
      <c r="G118" s="30">
        <v>165050</v>
      </c>
      <c r="H118" s="30">
        <v>116001</v>
      </c>
      <c r="I118" s="30">
        <v>155934</v>
      </c>
      <c r="J118" s="30">
        <v>232244</v>
      </c>
      <c r="K118" s="30">
        <v>105022</v>
      </c>
      <c r="L118" s="30">
        <v>111344</v>
      </c>
      <c r="M118" s="30">
        <v>230752</v>
      </c>
      <c r="N118" s="30">
        <v>0</v>
      </c>
      <c r="O118" s="29">
        <v>105024</v>
      </c>
    </row>
    <row r="119" spans="2:15" outlineLevel="2">
      <c r="B119" s="17" t="s">
        <v>147</v>
      </c>
      <c r="C119" s="29">
        <v>44589</v>
      </c>
      <c r="D119" s="30">
        <v>0</v>
      </c>
      <c r="E119" s="30">
        <v>0</v>
      </c>
      <c r="F119" s="30">
        <v>0</v>
      </c>
      <c r="G119" s="30">
        <v>9032</v>
      </c>
      <c r="H119" s="30">
        <v>0</v>
      </c>
      <c r="I119" s="30">
        <v>0</v>
      </c>
      <c r="J119" s="30">
        <v>0</v>
      </c>
      <c r="K119" s="30">
        <v>0</v>
      </c>
      <c r="L119" s="30">
        <v>18581</v>
      </c>
      <c r="M119" s="30">
        <v>16976</v>
      </c>
      <c r="N119" s="30">
        <v>0</v>
      </c>
      <c r="O119" s="29">
        <v>0</v>
      </c>
    </row>
    <row r="120" spans="2:15" ht="15.75" outlineLevel="1">
      <c r="B120" s="16" t="s">
        <v>372</v>
      </c>
      <c r="C120" s="27">
        <v>413066</v>
      </c>
      <c r="D120" s="28">
        <v>36284</v>
      </c>
      <c r="E120" s="28">
        <v>42276</v>
      </c>
      <c r="F120" s="28">
        <v>41733</v>
      </c>
      <c r="G120" s="28">
        <v>57890</v>
      </c>
      <c r="H120" s="28">
        <v>50879</v>
      </c>
      <c r="I120" s="28">
        <v>23127</v>
      </c>
      <c r="J120" s="28">
        <v>43861</v>
      </c>
      <c r="K120" s="28">
        <v>50859</v>
      </c>
      <c r="L120" s="28">
        <v>42024</v>
      </c>
      <c r="M120" s="28">
        <v>11005</v>
      </c>
      <c r="N120" s="28">
        <v>7978</v>
      </c>
      <c r="O120" s="27">
        <v>5150</v>
      </c>
    </row>
    <row r="121" spans="2:15" outlineLevel="2">
      <c r="B121" s="17" t="s">
        <v>77</v>
      </c>
      <c r="C121" s="29">
        <v>88532</v>
      </c>
      <c r="D121" s="30">
        <v>3042</v>
      </c>
      <c r="E121" s="30">
        <v>1902</v>
      </c>
      <c r="F121" s="30">
        <v>826</v>
      </c>
      <c r="G121" s="30">
        <v>21561</v>
      </c>
      <c r="H121" s="30">
        <v>4470</v>
      </c>
      <c r="I121" s="30">
        <v>23127</v>
      </c>
      <c r="J121" s="30">
        <v>7601</v>
      </c>
      <c r="K121" s="30">
        <v>10856</v>
      </c>
      <c r="L121" s="30">
        <v>1314</v>
      </c>
      <c r="M121" s="30">
        <v>11005</v>
      </c>
      <c r="N121" s="30">
        <v>2828</v>
      </c>
      <c r="O121" s="29">
        <v>0</v>
      </c>
    </row>
    <row r="122" spans="2:15" outlineLevel="2">
      <c r="B122" s="17" t="s">
        <v>121</v>
      </c>
      <c r="C122" s="29">
        <v>310300</v>
      </c>
      <c r="D122" s="30">
        <v>33242</v>
      </c>
      <c r="E122" s="30">
        <v>40374</v>
      </c>
      <c r="F122" s="30">
        <v>40907</v>
      </c>
      <c r="G122" s="30">
        <v>36329</v>
      </c>
      <c r="H122" s="30">
        <v>32175</v>
      </c>
      <c r="I122" s="30">
        <v>0</v>
      </c>
      <c r="J122" s="30">
        <v>36260</v>
      </c>
      <c r="K122" s="30">
        <v>40003</v>
      </c>
      <c r="L122" s="30">
        <v>40710</v>
      </c>
      <c r="M122" s="30">
        <v>0</v>
      </c>
      <c r="N122" s="30">
        <v>5150</v>
      </c>
      <c r="O122" s="29">
        <v>5150</v>
      </c>
    </row>
    <row r="123" spans="2:15" outlineLevel="2">
      <c r="B123" s="17" t="s">
        <v>255</v>
      </c>
      <c r="C123" s="29">
        <v>14234</v>
      </c>
      <c r="D123" s="30">
        <v>0</v>
      </c>
      <c r="E123" s="30">
        <v>0</v>
      </c>
      <c r="F123" s="30">
        <v>0</v>
      </c>
      <c r="G123" s="30">
        <v>0</v>
      </c>
      <c r="H123" s="30">
        <v>14234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29">
        <v>0</v>
      </c>
    </row>
    <row r="124" spans="2:15" ht="15.75" outlineLevel="1">
      <c r="B124" s="16" t="s">
        <v>373</v>
      </c>
      <c r="C124" s="27">
        <v>4353629</v>
      </c>
      <c r="D124" s="28">
        <v>382337</v>
      </c>
      <c r="E124" s="28">
        <v>913541</v>
      </c>
      <c r="F124" s="28">
        <v>246766</v>
      </c>
      <c r="G124" s="28">
        <v>254389</v>
      </c>
      <c r="H124" s="28">
        <v>384796</v>
      </c>
      <c r="I124" s="28">
        <v>452721</v>
      </c>
      <c r="J124" s="28">
        <v>195372</v>
      </c>
      <c r="K124" s="28">
        <v>121140</v>
      </c>
      <c r="L124" s="28">
        <v>232894</v>
      </c>
      <c r="M124" s="28">
        <v>598829</v>
      </c>
      <c r="N124" s="28">
        <v>97505</v>
      </c>
      <c r="O124" s="27">
        <v>473339</v>
      </c>
    </row>
    <row r="125" spans="2:15" outlineLevel="2">
      <c r="B125" s="17" t="s">
        <v>43</v>
      </c>
      <c r="C125" s="29">
        <v>89700</v>
      </c>
      <c r="D125" s="30">
        <v>0</v>
      </c>
      <c r="E125" s="30">
        <v>5797</v>
      </c>
      <c r="F125" s="30">
        <v>19467</v>
      </c>
      <c r="G125" s="30">
        <v>11315</v>
      </c>
      <c r="H125" s="30">
        <v>4178</v>
      </c>
      <c r="I125" s="30">
        <v>265</v>
      </c>
      <c r="J125" s="30">
        <v>594</v>
      </c>
      <c r="K125" s="30">
        <v>3231</v>
      </c>
      <c r="L125" s="30">
        <v>4470</v>
      </c>
      <c r="M125" s="30">
        <v>22362</v>
      </c>
      <c r="N125" s="30">
        <v>14538</v>
      </c>
      <c r="O125" s="29">
        <v>3483</v>
      </c>
    </row>
    <row r="126" spans="2:15" outlineLevel="2">
      <c r="B126" s="17" t="s">
        <v>64</v>
      </c>
      <c r="C126" s="29">
        <v>344551</v>
      </c>
      <c r="D126" s="30">
        <v>20688</v>
      </c>
      <c r="E126" s="30">
        <v>8623</v>
      </c>
      <c r="F126" s="30">
        <v>66298</v>
      </c>
      <c r="G126" s="30">
        <v>10714</v>
      </c>
      <c r="H126" s="30">
        <v>13908</v>
      </c>
      <c r="I126" s="30">
        <v>56067</v>
      </c>
      <c r="J126" s="30">
        <v>15588</v>
      </c>
      <c r="K126" s="30">
        <v>34488</v>
      </c>
      <c r="L126" s="30">
        <v>58584</v>
      </c>
      <c r="M126" s="30">
        <v>37965</v>
      </c>
      <c r="N126" s="30">
        <v>10813</v>
      </c>
      <c r="O126" s="29">
        <v>10815</v>
      </c>
    </row>
    <row r="127" spans="2:15" outlineLevel="2">
      <c r="B127" s="17" t="s">
        <v>78</v>
      </c>
      <c r="C127" s="29">
        <v>300000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77431</v>
      </c>
      <c r="M127" s="30">
        <v>222569</v>
      </c>
      <c r="N127" s="30">
        <v>0</v>
      </c>
      <c r="O127" s="29">
        <v>0</v>
      </c>
    </row>
    <row r="128" spans="2:15" outlineLevel="2">
      <c r="B128" s="17" t="s">
        <v>79</v>
      </c>
      <c r="C128" s="29">
        <v>1026831</v>
      </c>
      <c r="D128" s="30">
        <v>0</v>
      </c>
      <c r="E128" s="30">
        <v>752794</v>
      </c>
      <c r="F128" s="30">
        <v>115183</v>
      </c>
      <c r="G128" s="30">
        <v>158854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29">
        <v>0</v>
      </c>
    </row>
    <row r="129" spans="2:15" outlineLevel="2">
      <c r="B129" s="17" t="s">
        <v>104</v>
      </c>
      <c r="C129" s="29">
        <v>210000</v>
      </c>
      <c r="D129" s="30">
        <v>206230</v>
      </c>
      <c r="E129" s="30">
        <v>0</v>
      </c>
      <c r="F129" s="30">
        <v>0</v>
      </c>
      <c r="G129" s="30">
        <v>3770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29">
        <v>0</v>
      </c>
    </row>
    <row r="130" spans="2:15" outlineLevel="2">
      <c r="B130" s="17" t="s">
        <v>148</v>
      </c>
      <c r="C130" s="29">
        <v>28114</v>
      </c>
      <c r="D130" s="30">
        <v>0</v>
      </c>
      <c r="E130" s="30">
        <v>18540</v>
      </c>
      <c r="F130" s="30">
        <v>0</v>
      </c>
      <c r="G130" s="30">
        <v>0</v>
      </c>
      <c r="H130" s="30">
        <v>3465</v>
      </c>
      <c r="I130" s="30">
        <v>5046</v>
      </c>
      <c r="J130" s="30">
        <v>0</v>
      </c>
      <c r="K130" s="30">
        <v>1063</v>
      </c>
      <c r="L130" s="30">
        <v>0</v>
      </c>
      <c r="M130" s="30">
        <v>0</v>
      </c>
      <c r="N130" s="30">
        <v>0</v>
      </c>
      <c r="O130" s="29">
        <v>0</v>
      </c>
    </row>
    <row r="131" spans="2:15" outlineLevel="2">
      <c r="B131" s="17" t="s">
        <v>170</v>
      </c>
      <c r="C131" s="29">
        <v>25000</v>
      </c>
      <c r="D131" s="30">
        <v>0</v>
      </c>
      <c r="E131" s="30">
        <v>25000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29">
        <v>0</v>
      </c>
    </row>
    <row r="132" spans="2:15" outlineLevel="2">
      <c r="B132" s="17" t="s">
        <v>171</v>
      </c>
      <c r="C132" s="29">
        <v>206818</v>
      </c>
      <c r="D132" s="30">
        <v>0</v>
      </c>
      <c r="E132" s="30">
        <v>0</v>
      </c>
      <c r="F132" s="30">
        <v>0</v>
      </c>
      <c r="G132" s="30">
        <v>35423</v>
      </c>
      <c r="H132" s="30">
        <v>154932</v>
      </c>
      <c r="I132" s="30">
        <v>16463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29">
        <v>0</v>
      </c>
    </row>
    <row r="133" spans="2:15" outlineLevel="2">
      <c r="B133" s="17" t="s">
        <v>172</v>
      </c>
      <c r="C133" s="29">
        <v>250000</v>
      </c>
      <c r="D133" s="30">
        <v>30786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29">
        <v>219214</v>
      </c>
    </row>
    <row r="134" spans="2:15" outlineLevel="2">
      <c r="B134" s="17" t="s">
        <v>173</v>
      </c>
      <c r="C134" s="29">
        <v>18233</v>
      </c>
      <c r="D134" s="30">
        <v>0</v>
      </c>
      <c r="E134" s="30">
        <v>4638</v>
      </c>
      <c r="F134" s="30">
        <v>2245</v>
      </c>
      <c r="G134" s="30">
        <v>2987</v>
      </c>
      <c r="H134" s="30">
        <v>0</v>
      </c>
      <c r="I134" s="30">
        <v>0</v>
      </c>
      <c r="J134" s="30">
        <v>0</v>
      </c>
      <c r="K134" s="30">
        <v>0</v>
      </c>
      <c r="L134" s="30">
        <v>1195</v>
      </c>
      <c r="M134" s="30">
        <v>0</v>
      </c>
      <c r="N134" s="30">
        <v>7168</v>
      </c>
      <c r="O134" s="29">
        <v>0</v>
      </c>
    </row>
    <row r="135" spans="2:15" outlineLevel="2">
      <c r="B135" s="17" t="s">
        <v>174</v>
      </c>
      <c r="C135" s="29">
        <v>60000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60000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29">
        <v>0</v>
      </c>
    </row>
    <row r="136" spans="2:15" outlineLevel="2">
      <c r="B136" s="17" t="s">
        <v>175</v>
      </c>
      <c r="C136" s="29">
        <v>530000</v>
      </c>
      <c r="D136" s="30">
        <v>97372</v>
      </c>
      <c r="E136" s="30">
        <v>12503</v>
      </c>
      <c r="F136" s="30">
        <v>3909</v>
      </c>
      <c r="G136" s="30">
        <v>442</v>
      </c>
      <c r="H136" s="30">
        <v>2093</v>
      </c>
      <c r="I136" s="30">
        <v>17553</v>
      </c>
      <c r="J136" s="30">
        <v>108104</v>
      </c>
      <c r="K136" s="30">
        <v>1867</v>
      </c>
      <c r="L136" s="30">
        <v>2121</v>
      </c>
      <c r="M136" s="30">
        <v>39664</v>
      </c>
      <c r="N136" s="30">
        <v>20364</v>
      </c>
      <c r="O136" s="29">
        <v>224008</v>
      </c>
    </row>
    <row r="137" spans="2:15" outlineLevel="2">
      <c r="B137" s="17" t="s">
        <v>176</v>
      </c>
      <c r="C137" s="29">
        <v>349195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59740</v>
      </c>
      <c r="K137" s="30">
        <v>0</v>
      </c>
      <c r="L137" s="30">
        <v>49827</v>
      </c>
      <c r="M137" s="30">
        <v>239628</v>
      </c>
      <c r="N137" s="30">
        <v>0</v>
      </c>
      <c r="O137" s="29">
        <v>0</v>
      </c>
    </row>
    <row r="138" spans="2:15" outlineLevel="2">
      <c r="B138" s="17" t="s">
        <v>177</v>
      </c>
      <c r="C138" s="29">
        <v>69187</v>
      </c>
      <c r="D138" s="30">
        <v>36</v>
      </c>
      <c r="E138" s="30">
        <v>5895</v>
      </c>
      <c r="F138" s="30">
        <v>4181</v>
      </c>
      <c r="G138" s="30">
        <v>1621</v>
      </c>
      <c r="H138" s="30">
        <v>32128</v>
      </c>
      <c r="I138" s="30">
        <v>9097</v>
      </c>
      <c r="J138" s="30">
        <v>2132</v>
      </c>
      <c r="K138" s="30">
        <v>3049</v>
      </c>
      <c r="L138" s="30">
        <v>2008</v>
      </c>
      <c r="M138" s="30">
        <v>9040</v>
      </c>
      <c r="N138" s="30">
        <v>0</v>
      </c>
      <c r="O138" s="29">
        <v>0</v>
      </c>
    </row>
    <row r="139" spans="2:15" outlineLevel="2">
      <c r="B139" s="17" t="s">
        <v>178</v>
      </c>
      <c r="C139" s="29">
        <v>300000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237484</v>
      </c>
      <c r="J139" s="30">
        <v>0</v>
      </c>
      <c r="K139" s="30">
        <v>62516</v>
      </c>
      <c r="L139" s="30">
        <v>0</v>
      </c>
      <c r="M139" s="30">
        <v>0</v>
      </c>
      <c r="N139" s="30">
        <v>0</v>
      </c>
      <c r="O139" s="29">
        <v>0</v>
      </c>
    </row>
    <row r="140" spans="2:15" outlineLevel="2">
      <c r="B140" s="17" t="s">
        <v>190</v>
      </c>
      <c r="C140" s="29">
        <v>90000</v>
      </c>
      <c r="D140" s="30">
        <v>354</v>
      </c>
      <c r="E140" s="30">
        <v>28371</v>
      </c>
      <c r="F140" s="30">
        <v>12111</v>
      </c>
      <c r="G140" s="30">
        <v>9673</v>
      </c>
      <c r="H140" s="30">
        <v>23442</v>
      </c>
      <c r="I140" s="30">
        <v>4413</v>
      </c>
      <c r="J140" s="30">
        <v>0</v>
      </c>
      <c r="K140" s="30">
        <v>5966</v>
      </c>
      <c r="L140" s="30">
        <v>3911</v>
      </c>
      <c r="M140" s="30">
        <v>1759</v>
      </c>
      <c r="N140" s="30">
        <v>0</v>
      </c>
      <c r="O140" s="29">
        <v>0</v>
      </c>
    </row>
    <row r="141" spans="2:15" outlineLevel="2">
      <c r="B141" s="17" t="s">
        <v>195</v>
      </c>
      <c r="C141" s="29">
        <v>20000</v>
      </c>
      <c r="D141" s="30">
        <v>0</v>
      </c>
      <c r="E141" s="30">
        <v>0</v>
      </c>
      <c r="F141" s="30">
        <v>0</v>
      </c>
      <c r="G141" s="30">
        <v>0</v>
      </c>
      <c r="H141" s="30">
        <v>13065</v>
      </c>
      <c r="I141" s="30">
        <v>0</v>
      </c>
      <c r="J141" s="30">
        <v>0</v>
      </c>
      <c r="K141" s="30">
        <v>0</v>
      </c>
      <c r="L141" s="30">
        <v>0</v>
      </c>
      <c r="M141" s="30">
        <v>6935</v>
      </c>
      <c r="N141" s="30">
        <v>0</v>
      </c>
      <c r="O141" s="29">
        <v>0</v>
      </c>
    </row>
    <row r="142" spans="2:15" outlineLevel="2">
      <c r="B142" s="17" t="s">
        <v>200</v>
      </c>
      <c r="C142" s="29">
        <v>45988</v>
      </c>
      <c r="D142" s="30">
        <v>0</v>
      </c>
      <c r="E142" s="30">
        <v>0</v>
      </c>
      <c r="F142" s="30">
        <v>0</v>
      </c>
      <c r="G142" s="30">
        <v>3752</v>
      </c>
      <c r="H142" s="30">
        <v>652</v>
      </c>
      <c r="I142" s="30">
        <v>28270</v>
      </c>
      <c r="J142" s="30">
        <v>0</v>
      </c>
      <c r="K142" s="30">
        <v>0</v>
      </c>
      <c r="L142" s="30">
        <v>13314</v>
      </c>
      <c r="M142" s="30">
        <v>0</v>
      </c>
      <c r="N142" s="30">
        <v>0</v>
      </c>
      <c r="O142" s="29">
        <v>0</v>
      </c>
    </row>
    <row r="143" spans="2:15" outlineLevel="2">
      <c r="B143" s="17" t="s">
        <v>225</v>
      </c>
      <c r="C143" s="29">
        <v>31847</v>
      </c>
      <c r="D143" s="30">
        <v>0</v>
      </c>
      <c r="E143" s="30">
        <v>13641</v>
      </c>
      <c r="F143" s="30">
        <v>0</v>
      </c>
      <c r="G143" s="30">
        <v>0</v>
      </c>
      <c r="H143" s="30">
        <v>16789</v>
      </c>
      <c r="I143" s="30">
        <v>1417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29">
        <v>0</v>
      </c>
    </row>
    <row r="144" spans="2:15" outlineLevel="2">
      <c r="B144" s="17" t="s">
        <v>229</v>
      </c>
      <c r="C144" s="29">
        <v>120000</v>
      </c>
      <c r="D144" s="30">
        <v>18437</v>
      </c>
      <c r="E144" s="30">
        <v>28832</v>
      </c>
      <c r="F144" s="30">
        <v>15039</v>
      </c>
      <c r="G144" s="30">
        <v>5150</v>
      </c>
      <c r="H144" s="30">
        <v>10659</v>
      </c>
      <c r="I144" s="30">
        <v>8313</v>
      </c>
      <c r="J144" s="30">
        <v>881</v>
      </c>
      <c r="K144" s="30">
        <v>627</v>
      </c>
      <c r="L144" s="30">
        <v>1406</v>
      </c>
      <c r="M144" s="30">
        <v>2334</v>
      </c>
      <c r="N144" s="30">
        <v>25989</v>
      </c>
      <c r="O144" s="29">
        <v>2333</v>
      </c>
    </row>
    <row r="145" spans="2:15" outlineLevel="2">
      <c r="B145" s="17" t="s">
        <v>246</v>
      </c>
      <c r="C145" s="29">
        <v>101152</v>
      </c>
      <c r="D145" s="30">
        <v>0</v>
      </c>
      <c r="E145" s="30">
        <v>0</v>
      </c>
      <c r="F145" s="30">
        <v>0</v>
      </c>
      <c r="G145" s="30">
        <v>0</v>
      </c>
      <c r="H145" s="30">
        <v>101152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29">
        <v>0</v>
      </c>
    </row>
    <row r="146" spans="2:15" outlineLevel="2">
      <c r="B146" s="17" t="s">
        <v>247</v>
      </c>
      <c r="C146" s="29">
        <v>37013</v>
      </c>
      <c r="D146" s="30">
        <v>0</v>
      </c>
      <c r="E146" s="30">
        <v>675</v>
      </c>
      <c r="F146" s="30">
        <v>0</v>
      </c>
      <c r="G146" s="30">
        <v>2355</v>
      </c>
      <c r="H146" s="30">
        <v>0</v>
      </c>
      <c r="I146" s="30">
        <v>0</v>
      </c>
      <c r="J146" s="30">
        <v>0</v>
      </c>
      <c r="K146" s="30">
        <v>0</v>
      </c>
      <c r="L146" s="30">
        <v>10294</v>
      </c>
      <c r="M146" s="30">
        <v>8240</v>
      </c>
      <c r="N146" s="30">
        <v>10300</v>
      </c>
      <c r="O146" s="29">
        <v>5149</v>
      </c>
    </row>
    <row r="147" spans="2:15" outlineLevel="2">
      <c r="B147" s="17" t="s">
        <v>272</v>
      </c>
      <c r="C147" s="29">
        <v>100000</v>
      </c>
      <c r="D147" s="30">
        <v>8333</v>
      </c>
      <c r="E147" s="30">
        <v>8333</v>
      </c>
      <c r="F147" s="30">
        <v>8333</v>
      </c>
      <c r="G147" s="30">
        <v>8333</v>
      </c>
      <c r="H147" s="30">
        <v>8333</v>
      </c>
      <c r="I147" s="30">
        <v>8333</v>
      </c>
      <c r="J147" s="30">
        <v>8333</v>
      </c>
      <c r="K147" s="30">
        <v>8333</v>
      </c>
      <c r="L147" s="30">
        <v>8333</v>
      </c>
      <c r="M147" s="30">
        <v>8333</v>
      </c>
      <c r="N147" s="30">
        <v>8333</v>
      </c>
      <c r="O147" s="29">
        <v>8337</v>
      </c>
    </row>
    <row r="148" spans="2:15" ht="15.75" outlineLevel="1">
      <c r="B148" s="16" t="s">
        <v>374</v>
      </c>
      <c r="C148" s="27">
        <v>2636943</v>
      </c>
      <c r="D148" s="28">
        <v>2355</v>
      </c>
      <c r="E148" s="28">
        <v>0</v>
      </c>
      <c r="F148" s="28">
        <v>1723</v>
      </c>
      <c r="G148" s="28">
        <v>1203150</v>
      </c>
      <c r="H148" s="28">
        <v>0</v>
      </c>
      <c r="I148" s="28">
        <v>13542</v>
      </c>
      <c r="J148" s="28">
        <v>468838</v>
      </c>
      <c r="K148" s="28">
        <v>1384</v>
      </c>
      <c r="L148" s="28">
        <v>782951</v>
      </c>
      <c r="M148" s="28">
        <v>126271</v>
      </c>
      <c r="N148" s="28">
        <v>36729</v>
      </c>
      <c r="O148" s="27">
        <v>0</v>
      </c>
    </row>
    <row r="149" spans="2:15" outlineLevel="2">
      <c r="B149" s="17" t="s">
        <v>101</v>
      </c>
      <c r="C149" s="29">
        <v>500000</v>
      </c>
      <c r="D149" s="30">
        <v>2355</v>
      </c>
      <c r="E149" s="30">
        <v>0</v>
      </c>
      <c r="F149" s="30">
        <v>1723</v>
      </c>
      <c r="G149" s="30">
        <v>0</v>
      </c>
      <c r="H149" s="20">
        <v>0</v>
      </c>
      <c r="I149" s="30">
        <v>4822</v>
      </c>
      <c r="J149" s="30">
        <v>450763</v>
      </c>
      <c r="K149" s="30">
        <v>1384</v>
      </c>
      <c r="L149" s="30">
        <v>0</v>
      </c>
      <c r="M149" s="30">
        <v>2224</v>
      </c>
      <c r="N149" s="30">
        <v>36729</v>
      </c>
      <c r="O149" s="29">
        <v>0</v>
      </c>
    </row>
    <row r="150" spans="2:15" outlineLevel="2">
      <c r="B150" s="17" t="s">
        <v>102</v>
      </c>
      <c r="C150" s="29">
        <v>2080000</v>
      </c>
      <c r="D150" s="30">
        <v>0</v>
      </c>
      <c r="E150" s="30">
        <v>0</v>
      </c>
      <c r="F150" s="30">
        <v>0</v>
      </c>
      <c r="G150" s="30">
        <v>1203150</v>
      </c>
      <c r="H150" s="30">
        <v>0</v>
      </c>
      <c r="I150" s="30">
        <v>0</v>
      </c>
      <c r="J150" s="30">
        <v>0</v>
      </c>
      <c r="K150" s="30">
        <v>0</v>
      </c>
      <c r="L150" s="30">
        <v>785977</v>
      </c>
      <c r="M150" s="30">
        <v>90873</v>
      </c>
      <c r="N150" s="30">
        <v>0</v>
      </c>
      <c r="O150" s="29">
        <v>0</v>
      </c>
    </row>
    <row r="151" spans="2:15" outlineLevel="2">
      <c r="B151" s="17" t="s">
        <v>144</v>
      </c>
      <c r="C151" s="29">
        <v>5191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5191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29">
        <v>0</v>
      </c>
    </row>
    <row r="152" spans="2:15" outlineLevel="2">
      <c r="B152" s="17" t="s">
        <v>149</v>
      </c>
      <c r="C152" s="33">
        <v>35426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15049</v>
      </c>
      <c r="K152" s="30">
        <v>0</v>
      </c>
      <c r="L152" s="30">
        <v>0</v>
      </c>
      <c r="M152" s="30">
        <v>20377</v>
      </c>
      <c r="N152" s="30">
        <v>0</v>
      </c>
      <c r="O152" s="29">
        <v>0</v>
      </c>
    </row>
    <row r="153" spans="2:15" outlineLevel="2">
      <c r="B153" s="17" t="s">
        <v>213</v>
      </c>
      <c r="C153" s="33">
        <v>16326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3529</v>
      </c>
      <c r="J153" s="30">
        <v>0</v>
      </c>
      <c r="K153" s="30">
        <v>0</v>
      </c>
      <c r="L153" s="30">
        <v>0</v>
      </c>
      <c r="M153" s="30">
        <v>12797</v>
      </c>
      <c r="N153" s="30">
        <v>0</v>
      </c>
      <c r="O153" s="29">
        <v>0</v>
      </c>
    </row>
    <row r="154" spans="2:15" ht="17.25">
      <c r="B154" s="14" t="s">
        <v>375</v>
      </c>
      <c r="C154" s="31">
        <v>12052363</v>
      </c>
      <c r="D154" s="32">
        <v>894658</v>
      </c>
      <c r="E154" s="32">
        <v>882147</v>
      </c>
      <c r="F154" s="32">
        <v>1047543</v>
      </c>
      <c r="G154" s="32">
        <v>1035450</v>
      </c>
      <c r="H154" s="32">
        <v>859288</v>
      </c>
      <c r="I154" s="32">
        <v>899960</v>
      </c>
      <c r="J154" s="32">
        <v>901459</v>
      </c>
      <c r="K154" s="32">
        <v>1163544</v>
      </c>
      <c r="L154" s="32">
        <v>935246</v>
      </c>
      <c r="M154" s="32">
        <v>1772963</v>
      </c>
      <c r="N154" s="32">
        <v>828509</v>
      </c>
      <c r="O154" s="31">
        <v>831596</v>
      </c>
    </row>
    <row r="155" spans="2:15" ht="15.75" outlineLevel="1">
      <c r="B155" s="16" t="s">
        <v>376</v>
      </c>
      <c r="C155" s="34">
        <v>6180</v>
      </c>
      <c r="D155" s="35">
        <v>6180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4">
        <v>0</v>
      </c>
    </row>
    <row r="156" spans="2:15" outlineLevel="2">
      <c r="B156" s="17" t="s">
        <v>72</v>
      </c>
      <c r="C156" s="33">
        <v>6180</v>
      </c>
      <c r="D156" s="30">
        <v>6180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29">
        <v>0</v>
      </c>
    </row>
    <row r="157" spans="2:15" ht="15.75" outlineLevel="1">
      <c r="B157" s="16" t="s">
        <v>377</v>
      </c>
      <c r="C157" s="34">
        <v>3977282</v>
      </c>
      <c r="D157" s="35">
        <v>263497</v>
      </c>
      <c r="E157" s="35">
        <v>249111</v>
      </c>
      <c r="F157" s="35">
        <v>353707</v>
      </c>
      <c r="G157" s="35">
        <v>410327</v>
      </c>
      <c r="H157" s="35">
        <v>225152</v>
      </c>
      <c r="I157" s="35">
        <v>259714</v>
      </c>
      <c r="J157" s="35">
        <v>259759</v>
      </c>
      <c r="K157" s="35">
        <v>314178</v>
      </c>
      <c r="L157" s="35">
        <v>272942</v>
      </c>
      <c r="M157" s="35">
        <v>1077889</v>
      </c>
      <c r="N157" s="35">
        <v>143958</v>
      </c>
      <c r="O157" s="34">
        <v>147048</v>
      </c>
    </row>
    <row r="158" spans="2:15" outlineLevel="2">
      <c r="B158" s="17" t="s">
        <v>65</v>
      </c>
      <c r="C158" s="33">
        <v>138909</v>
      </c>
      <c r="D158" s="30">
        <v>1236</v>
      </c>
      <c r="E158" s="30">
        <v>6592</v>
      </c>
      <c r="F158" s="30">
        <v>6386</v>
      </c>
      <c r="G158" s="30">
        <v>35209</v>
      </c>
      <c r="H158" s="30">
        <v>28552</v>
      </c>
      <c r="I158" s="30">
        <v>1195</v>
      </c>
      <c r="J158" s="30">
        <v>10300</v>
      </c>
      <c r="K158" s="30">
        <v>16480</v>
      </c>
      <c r="L158" s="30">
        <v>7828</v>
      </c>
      <c r="M158" s="30">
        <v>22041</v>
      </c>
      <c r="N158" s="30">
        <v>0</v>
      </c>
      <c r="O158" s="29">
        <v>3090</v>
      </c>
    </row>
    <row r="159" spans="2:15" outlineLevel="2">
      <c r="B159" s="17" t="s">
        <v>66</v>
      </c>
      <c r="C159" s="33">
        <v>170848</v>
      </c>
      <c r="D159" s="30">
        <v>28673</v>
      </c>
      <c r="E159" s="30">
        <v>5796</v>
      </c>
      <c r="F159" s="30">
        <v>27571</v>
      </c>
      <c r="G159" s="30">
        <v>21865</v>
      </c>
      <c r="H159" s="30">
        <v>17199</v>
      </c>
      <c r="I159" s="30">
        <v>5829</v>
      </c>
      <c r="J159" s="30">
        <v>7176</v>
      </c>
      <c r="K159" s="30">
        <v>17295</v>
      </c>
      <c r="L159" s="30">
        <v>23463</v>
      </c>
      <c r="M159" s="30">
        <v>15981</v>
      </c>
      <c r="N159" s="30">
        <v>0</v>
      </c>
      <c r="O159" s="29">
        <v>0</v>
      </c>
    </row>
    <row r="160" spans="2:15" outlineLevel="2">
      <c r="B160" s="17" t="s">
        <v>67</v>
      </c>
      <c r="C160" s="33">
        <v>213148</v>
      </c>
      <c r="D160" s="30">
        <v>9674</v>
      </c>
      <c r="E160" s="30">
        <v>27313</v>
      </c>
      <c r="F160" s="30">
        <v>2575</v>
      </c>
      <c r="G160" s="30">
        <v>11630</v>
      </c>
      <c r="H160" s="30">
        <v>31083</v>
      </c>
      <c r="I160" s="30">
        <v>8363</v>
      </c>
      <c r="J160" s="30">
        <v>24809</v>
      </c>
      <c r="K160" s="30">
        <v>27705</v>
      </c>
      <c r="L160" s="30">
        <v>12910</v>
      </c>
      <c r="M160" s="30">
        <v>39624</v>
      </c>
      <c r="N160" s="30">
        <v>8731</v>
      </c>
      <c r="O160" s="29">
        <v>8731</v>
      </c>
    </row>
    <row r="161" spans="2:15" outlineLevel="2">
      <c r="B161" s="17" t="s">
        <v>68</v>
      </c>
      <c r="C161" s="33">
        <v>105509</v>
      </c>
      <c r="D161" s="30">
        <v>161</v>
      </c>
      <c r="E161" s="30">
        <v>12810</v>
      </c>
      <c r="F161" s="30">
        <v>31931</v>
      </c>
      <c r="G161" s="30">
        <v>25720</v>
      </c>
      <c r="H161" s="30">
        <v>6167</v>
      </c>
      <c r="I161" s="30">
        <v>3219</v>
      </c>
      <c r="J161" s="30">
        <v>13277</v>
      </c>
      <c r="K161" s="30">
        <v>7506</v>
      </c>
      <c r="L161" s="30">
        <v>388</v>
      </c>
      <c r="M161" s="30">
        <v>4330</v>
      </c>
      <c r="N161" s="30">
        <v>0</v>
      </c>
      <c r="O161" s="29">
        <v>0</v>
      </c>
    </row>
    <row r="162" spans="2:15" outlineLevel="2">
      <c r="B162" s="17" t="s">
        <v>69</v>
      </c>
      <c r="C162" s="33">
        <v>18231</v>
      </c>
      <c r="D162" s="30">
        <v>0</v>
      </c>
      <c r="E162" s="30">
        <v>0</v>
      </c>
      <c r="F162" s="30">
        <v>4316</v>
      </c>
      <c r="G162" s="30">
        <v>0</v>
      </c>
      <c r="H162" s="30">
        <v>0</v>
      </c>
      <c r="I162" s="30">
        <v>0</v>
      </c>
      <c r="J162" s="30">
        <v>0</v>
      </c>
      <c r="K162" s="30">
        <v>13915</v>
      </c>
      <c r="L162" s="30">
        <v>0</v>
      </c>
      <c r="M162" s="30">
        <v>0</v>
      </c>
      <c r="N162" s="30">
        <v>0</v>
      </c>
      <c r="O162" s="29">
        <v>0</v>
      </c>
    </row>
    <row r="163" spans="2:15" outlineLevel="2">
      <c r="B163" s="17" t="s">
        <v>70</v>
      </c>
      <c r="C163" s="33">
        <v>15450</v>
      </c>
      <c r="D163" s="30">
        <v>0</v>
      </c>
      <c r="E163" s="30">
        <v>0</v>
      </c>
      <c r="F163" s="30">
        <v>5150</v>
      </c>
      <c r="G163" s="30">
        <v>0</v>
      </c>
      <c r="H163" s="30">
        <v>0</v>
      </c>
      <c r="I163" s="30">
        <v>0</v>
      </c>
      <c r="J163" s="30">
        <v>0</v>
      </c>
      <c r="K163" s="30">
        <v>5150</v>
      </c>
      <c r="L163" s="30">
        <v>5150</v>
      </c>
      <c r="M163" s="30">
        <v>0</v>
      </c>
      <c r="N163" s="30">
        <v>0</v>
      </c>
      <c r="O163" s="29">
        <v>0</v>
      </c>
    </row>
    <row r="164" spans="2:15" outlineLevel="2">
      <c r="B164" s="17" t="s">
        <v>71</v>
      </c>
      <c r="C164" s="33">
        <v>5150</v>
      </c>
      <c r="D164" s="30">
        <v>0</v>
      </c>
      <c r="E164" s="30">
        <v>0</v>
      </c>
      <c r="F164" s="30">
        <v>0</v>
      </c>
      <c r="G164" s="30">
        <v>5150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29">
        <v>0</v>
      </c>
    </row>
    <row r="165" spans="2:15" outlineLevel="2">
      <c r="B165" s="17" t="s">
        <v>82</v>
      </c>
      <c r="C165" s="33">
        <v>669500</v>
      </c>
      <c r="D165" s="30">
        <v>65920</v>
      </c>
      <c r="E165" s="30">
        <v>65920</v>
      </c>
      <c r="F165" s="30">
        <v>65920</v>
      </c>
      <c r="G165" s="30">
        <v>131840</v>
      </c>
      <c r="H165" s="30">
        <v>0</v>
      </c>
      <c r="I165" s="30">
        <v>67980</v>
      </c>
      <c r="J165" s="30">
        <v>67980</v>
      </c>
      <c r="K165" s="30">
        <v>67980</v>
      </c>
      <c r="L165" s="30">
        <v>67980</v>
      </c>
      <c r="M165" s="30">
        <v>67980</v>
      </c>
      <c r="N165" s="30">
        <v>0</v>
      </c>
      <c r="O165" s="29">
        <v>0</v>
      </c>
    </row>
    <row r="166" spans="2:15" outlineLevel="2">
      <c r="B166" s="17" t="s">
        <v>103</v>
      </c>
      <c r="C166" s="33">
        <v>495342</v>
      </c>
      <c r="D166" s="30">
        <v>36257</v>
      </c>
      <c r="E166" s="30">
        <v>31932</v>
      </c>
      <c r="F166" s="30">
        <v>32859</v>
      </c>
      <c r="G166" s="30">
        <v>28466</v>
      </c>
      <c r="H166" s="30">
        <v>32550</v>
      </c>
      <c r="I166" s="30">
        <v>39451</v>
      </c>
      <c r="J166" s="30">
        <v>44266</v>
      </c>
      <c r="K166" s="30">
        <v>57485</v>
      </c>
      <c r="L166" s="30">
        <v>60515</v>
      </c>
      <c r="M166" s="30">
        <v>58460</v>
      </c>
      <c r="N166" s="30">
        <v>36553</v>
      </c>
      <c r="O166" s="29">
        <v>36548</v>
      </c>
    </row>
    <row r="167" spans="2:15" outlineLevel="2">
      <c r="B167" s="17" t="s">
        <v>122</v>
      </c>
      <c r="C167" s="33">
        <v>70300</v>
      </c>
      <c r="D167" s="30">
        <v>8213</v>
      </c>
      <c r="E167" s="30">
        <v>6860</v>
      </c>
      <c r="F167" s="30">
        <v>24155</v>
      </c>
      <c r="G167" s="30">
        <v>1449</v>
      </c>
      <c r="H167" s="30">
        <v>6763</v>
      </c>
      <c r="I167" s="30">
        <v>0</v>
      </c>
      <c r="J167" s="30">
        <v>0</v>
      </c>
      <c r="K167" s="30">
        <v>13782</v>
      </c>
      <c r="L167" s="30">
        <v>0</v>
      </c>
      <c r="M167" s="30">
        <v>2898</v>
      </c>
      <c r="N167" s="30">
        <v>3090</v>
      </c>
      <c r="O167" s="29">
        <v>3090</v>
      </c>
    </row>
    <row r="168" spans="2:15" outlineLevel="2">
      <c r="B168" s="17" t="s">
        <v>180</v>
      </c>
      <c r="C168" s="33">
        <v>4779</v>
      </c>
      <c r="D168" s="30">
        <v>0</v>
      </c>
      <c r="E168" s="30">
        <v>0</v>
      </c>
      <c r="F168" s="30">
        <v>0</v>
      </c>
      <c r="G168" s="30">
        <v>4779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29">
        <v>0</v>
      </c>
    </row>
    <row r="169" spans="2:15" outlineLevel="2">
      <c r="B169" s="17" t="s">
        <v>181</v>
      </c>
      <c r="C169" s="33">
        <v>145745</v>
      </c>
      <c r="D169" s="30">
        <v>10440</v>
      </c>
      <c r="E169" s="30">
        <v>11600</v>
      </c>
      <c r="F169" s="30">
        <v>11018</v>
      </c>
      <c r="G169" s="30">
        <v>13584</v>
      </c>
      <c r="H169" s="30">
        <v>13151</v>
      </c>
      <c r="I169" s="30">
        <v>13151</v>
      </c>
      <c r="J169" s="30">
        <v>0</v>
      </c>
      <c r="K169" s="30">
        <v>7828</v>
      </c>
      <c r="L169" s="30">
        <v>15656</v>
      </c>
      <c r="M169" s="30">
        <v>18004</v>
      </c>
      <c r="N169" s="30">
        <v>15656</v>
      </c>
      <c r="O169" s="29">
        <v>15657</v>
      </c>
    </row>
    <row r="170" spans="2:15" outlineLevel="2">
      <c r="B170" s="17" t="s">
        <v>182</v>
      </c>
      <c r="C170" s="33">
        <v>800000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30481</v>
      </c>
      <c r="J170" s="30">
        <v>0</v>
      </c>
      <c r="K170" s="30">
        <v>0</v>
      </c>
      <c r="L170" s="30">
        <v>0</v>
      </c>
      <c r="M170" s="30">
        <v>769519</v>
      </c>
      <c r="N170" s="30">
        <v>0</v>
      </c>
      <c r="O170" s="29">
        <v>0</v>
      </c>
    </row>
    <row r="171" spans="2:15" outlineLevel="2">
      <c r="B171" s="17" t="s">
        <v>183</v>
      </c>
      <c r="C171" s="33">
        <v>7697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7697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29">
        <v>0</v>
      </c>
    </row>
    <row r="172" spans="2:15" outlineLevel="2">
      <c r="B172" s="17" t="s">
        <v>184</v>
      </c>
      <c r="C172" s="29">
        <v>960444</v>
      </c>
      <c r="D172" s="30">
        <v>79846</v>
      </c>
      <c r="E172" s="30">
        <v>80288</v>
      </c>
      <c r="F172" s="30">
        <v>80288</v>
      </c>
      <c r="G172" s="30">
        <v>80288</v>
      </c>
      <c r="H172" s="30">
        <v>81318</v>
      </c>
      <c r="I172" s="30">
        <v>82348</v>
      </c>
      <c r="J172" s="30">
        <v>79052</v>
      </c>
      <c r="K172" s="30">
        <v>79052</v>
      </c>
      <c r="L172" s="30">
        <v>79052</v>
      </c>
      <c r="M172" s="30">
        <v>79052</v>
      </c>
      <c r="N172" s="30">
        <v>79928</v>
      </c>
      <c r="O172" s="29">
        <v>79932</v>
      </c>
    </row>
    <row r="173" spans="2:15" outlineLevel="2">
      <c r="B173" s="17" t="s">
        <v>191</v>
      </c>
      <c r="C173" s="29">
        <v>20000</v>
      </c>
      <c r="D173" s="30">
        <v>0</v>
      </c>
      <c r="E173" s="30">
        <v>0</v>
      </c>
      <c r="F173" s="30">
        <v>0</v>
      </c>
      <c r="G173" s="30">
        <v>20000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29">
        <v>0</v>
      </c>
    </row>
    <row r="174" spans="2:15" outlineLevel="2">
      <c r="B174" s="17" t="s">
        <v>192</v>
      </c>
      <c r="C174" s="29">
        <v>100000</v>
      </c>
      <c r="D174" s="30">
        <v>23077</v>
      </c>
      <c r="E174" s="30">
        <v>0</v>
      </c>
      <c r="F174" s="30">
        <v>61538</v>
      </c>
      <c r="G174" s="30">
        <v>15385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29">
        <v>0</v>
      </c>
    </row>
    <row r="175" spans="2:15" outlineLevel="2">
      <c r="B175" s="17" t="s">
        <v>201</v>
      </c>
      <c r="C175" s="29">
        <v>23518</v>
      </c>
      <c r="D175" s="30">
        <v>0</v>
      </c>
      <c r="E175" s="30">
        <v>0</v>
      </c>
      <c r="F175" s="30">
        <v>0</v>
      </c>
      <c r="G175" s="30">
        <v>7719</v>
      </c>
      <c r="H175" s="30">
        <v>2900</v>
      </c>
      <c r="I175" s="30">
        <v>0</v>
      </c>
      <c r="J175" s="30">
        <v>12899</v>
      </c>
      <c r="K175" s="30">
        <v>0</v>
      </c>
      <c r="L175" s="30">
        <v>0</v>
      </c>
      <c r="M175" s="30">
        <v>0</v>
      </c>
      <c r="N175" s="30">
        <v>0</v>
      </c>
      <c r="O175" s="29">
        <v>0</v>
      </c>
    </row>
    <row r="176" spans="2:15" outlineLevel="2">
      <c r="B176" s="17" t="s">
        <v>202</v>
      </c>
      <c r="C176" s="29">
        <v>12712</v>
      </c>
      <c r="D176" s="30">
        <v>0</v>
      </c>
      <c r="E176" s="30">
        <v>0</v>
      </c>
      <c r="F176" s="30">
        <v>0</v>
      </c>
      <c r="G176" s="30">
        <v>7243</v>
      </c>
      <c r="H176" s="30">
        <v>5469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29">
        <v>0</v>
      </c>
    </row>
    <row r="177" spans="2:15" ht="15.75" outlineLevel="1">
      <c r="B177" s="16" t="s">
        <v>378</v>
      </c>
      <c r="C177" s="27">
        <v>8068901</v>
      </c>
      <c r="D177" s="28">
        <v>624981</v>
      </c>
      <c r="E177" s="28">
        <v>633036</v>
      </c>
      <c r="F177" s="28">
        <v>693836</v>
      </c>
      <c r="G177" s="28">
        <v>625123</v>
      </c>
      <c r="H177" s="28">
        <v>634136</v>
      </c>
      <c r="I177" s="28">
        <v>640246</v>
      </c>
      <c r="J177" s="28">
        <v>641700</v>
      </c>
      <c r="K177" s="28">
        <v>849366</v>
      </c>
      <c r="L177" s="28">
        <v>662304</v>
      </c>
      <c r="M177" s="28">
        <v>695074</v>
      </c>
      <c r="N177" s="28">
        <v>684551</v>
      </c>
      <c r="O177" s="27">
        <v>684548</v>
      </c>
    </row>
    <row r="178" spans="2:15" outlineLevel="2">
      <c r="B178" s="17" t="s">
        <v>216</v>
      </c>
      <c r="C178" s="29">
        <v>7718259</v>
      </c>
      <c r="D178" s="30">
        <v>612817</v>
      </c>
      <c r="E178" s="30">
        <v>622987</v>
      </c>
      <c r="F178" s="30">
        <v>681431</v>
      </c>
      <c r="G178" s="30">
        <v>617631</v>
      </c>
      <c r="H178" s="30">
        <v>622660</v>
      </c>
      <c r="I178" s="30">
        <v>622660</v>
      </c>
      <c r="J178" s="30">
        <v>622660</v>
      </c>
      <c r="K178" s="30">
        <v>627865</v>
      </c>
      <c r="L178" s="30">
        <v>652745</v>
      </c>
      <c r="M178" s="30">
        <v>670044</v>
      </c>
      <c r="N178" s="30">
        <v>682381</v>
      </c>
      <c r="O178" s="29">
        <v>682378</v>
      </c>
    </row>
    <row r="179" spans="2:15" outlineLevel="2">
      <c r="B179" s="17" t="s">
        <v>217</v>
      </c>
      <c r="C179" s="29">
        <v>346302</v>
      </c>
      <c r="D179" s="30">
        <v>12164</v>
      </c>
      <c r="E179" s="30">
        <v>10049</v>
      </c>
      <c r="F179" s="30">
        <v>12405</v>
      </c>
      <c r="G179" s="30">
        <v>7492</v>
      </c>
      <c r="H179" s="30">
        <v>11476</v>
      </c>
      <c r="I179" s="30">
        <v>17586</v>
      </c>
      <c r="J179" s="30">
        <v>19040</v>
      </c>
      <c r="K179" s="30">
        <v>221501</v>
      </c>
      <c r="L179" s="30">
        <v>9559</v>
      </c>
      <c r="M179" s="30">
        <v>25030</v>
      </c>
      <c r="N179" s="30">
        <v>0</v>
      </c>
      <c r="O179" s="29">
        <v>0</v>
      </c>
    </row>
    <row r="180" spans="2:15" ht="15.75" outlineLevel="2">
      <c r="B180" s="17" t="s">
        <v>218</v>
      </c>
      <c r="C180" s="33">
        <v>4340</v>
      </c>
      <c r="D180" s="30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0">
        <v>2170</v>
      </c>
      <c r="O180" s="29">
        <v>2170</v>
      </c>
    </row>
    <row r="181" spans="2:15" ht="17.25">
      <c r="B181" s="14" t="s">
        <v>379</v>
      </c>
      <c r="C181" s="31">
        <v>132934</v>
      </c>
      <c r="D181" s="32">
        <v>32934</v>
      </c>
      <c r="E181" s="32">
        <v>0</v>
      </c>
      <c r="F181" s="32">
        <v>25163</v>
      </c>
      <c r="G181" s="32">
        <v>0</v>
      </c>
      <c r="H181" s="32">
        <v>45026</v>
      </c>
      <c r="I181" s="32">
        <v>0</v>
      </c>
      <c r="J181" s="32">
        <v>0</v>
      </c>
      <c r="K181" s="32">
        <v>29811</v>
      </c>
      <c r="L181" s="32">
        <v>0</v>
      </c>
      <c r="M181" s="32">
        <v>0</v>
      </c>
      <c r="N181" s="32">
        <v>0</v>
      </c>
      <c r="O181" s="31">
        <v>0</v>
      </c>
    </row>
    <row r="182" spans="2:15" ht="15.75" outlineLevel="1">
      <c r="B182" s="16" t="s">
        <v>380</v>
      </c>
      <c r="C182" s="27">
        <v>132934</v>
      </c>
      <c r="D182" s="28">
        <v>32934</v>
      </c>
      <c r="E182" s="28">
        <v>0</v>
      </c>
      <c r="F182" s="28">
        <v>25163</v>
      </c>
      <c r="G182" s="28">
        <v>0</v>
      </c>
      <c r="H182" s="28">
        <v>45026</v>
      </c>
      <c r="I182" s="28">
        <v>0</v>
      </c>
      <c r="J182" s="28">
        <v>0</v>
      </c>
      <c r="K182" s="28">
        <v>29811</v>
      </c>
      <c r="L182" s="28">
        <v>0</v>
      </c>
      <c r="M182" s="28">
        <v>0</v>
      </c>
      <c r="N182" s="28">
        <v>0</v>
      </c>
      <c r="O182" s="27">
        <v>0</v>
      </c>
    </row>
    <row r="183" spans="2:15" outlineLevel="2">
      <c r="B183" s="17" t="s">
        <v>258</v>
      </c>
      <c r="C183" s="29">
        <v>32934</v>
      </c>
      <c r="D183" s="30">
        <v>32934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29">
        <v>0</v>
      </c>
    </row>
    <row r="184" spans="2:15" outlineLevel="2">
      <c r="B184" s="17" t="s">
        <v>259</v>
      </c>
      <c r="C184" s="29">
        <v>100000</v>
      </c>
      <c r="D184" s="30">
        <v>0</v>
      </c>
      <c r="E184" s="30">
        <v>0</v>
      </c>
      <c r="F184" s="30">
        <v>25163</v>
      </c>
      <c r="G184" s="30">
        <v>0</v>
      </c>
      <c r="H184" s="30">
        <v>45026</v>
      </c>
      <c r="I184" s="30">
        <v>0</v>
      </c>
      <c r="J184" s="30">
        <v>0</v>
      </c>
      <c r="K184" s="30">
        <v>29811</v>
      </c>
      <c r="L184" s="30">
        <v>0</v>
      </c>
      <c r="M184" s="30">
        <v>0</v>
      </c>
      <c r="N184" s="30">
        <v>0</v>
      </c>
      <c r="O184" s="29">
        <v>0</v>
      </c>
    </row>
    <row r="185" spans="2:15" ht="18" collapsed="1" thickBot="1">
      <c r="B185" s="15" t="s">
        <v>381</v>
      </c>
      <c r="C185" s="38">
        <v>7392080</v>
      </c>
      <c r="D185" s="39">
        <v>461903</v>
      </c>
      <c r="E185" s="39">
        <v>371904</v>
      </c>
      <c r="F185" s="39">
        <v>503229</v>
      </c>
      <c r="G185" s="39">
        <v>984119</v>
      </c>
      <c r="H185" s="39">
        <v>60208</v>
      </c>
      <c r="I185" s="39">
        <v>984119</v>
      </c>
      <c r="J185" s="39">
        <v>1983403</v>
      </c>
      <c r="K185" s="39">
        <v>59792</v>
      </c>
      <c r="L185" s="39">
        <v>1983403</v>
      </c>
      <c r="M185" s="39">
        <v>0</v>
      </c>
      <c r="N185" s="39">
        <v>0</v>
      </c>
      <c r="O185" s="38">
        <v>0</v>
      </c>
    </row>
    <row r="186" spans="2:15" ht="15.75" hidden="1" outlineLevel="1" collapsed="1">
      <c r="B186" s="16" t="s">
        <v>382</v>
      </c>
      <c r="C186" s="27">
        <v>7392080</v>
      </c>
      <c r="D186" s="28">
        <v>461903</v>
      </c>
      <c r="E186" s="28">
        <v>371904</v>
      </c>
      <c r="F186" s="28">
        <v>503229</v>
      </c>
      <c r="G186" s="28">
        <v>984119</v>
      </c>
      <c r="H186" s="28">
        <v>60208</v>
      </c>
      <c r="I186" s="28">
        <v>984119</v>
      </c>
      <c r="J186" s="28">
        <v>1983403</v>
      </c>
      <c r="K186" s="28">
        <v>59792</v>
      </c>
      <c r="L186" s="28">
        <v>1983403</v>
      </c>
      <c r="M186" s="28">
        <v>0</v>
      </c>
      <c r="N186" s="28">
        <v>0</v>
      </c>
      <c r="O186" s="27">
        <v>0</v>
      </c>
    </row>
    <row r="187" spans="2:15" hidden="1" outlineLevel="2">
      <c r="B187" s="17" t="s">
        <v>140</v>
      </c>
      <c r="C187" s="29">
        <v>131325</v>
      </c>
      <c r="D187" s="30">
        <v>0</v>
      </c>
      <c r="E187" s="30">
        <v>0</v>
      </c>
      <c r="F187" s="30">
        <v>131325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29">
        <v>0</v>
      </c>
    </row>
    <row r="188" spans="2:15" hidden="1" outlineLevel="2">
      <c r="B188" s="17" t="s">
        <v>265</v>
      </c>
      <c r="C188" s="29">
        <v>6414527</v>
      </c>
      <c r="D188" s="30">
        <v>461903</v>
      </c>
      <c r="E188" s="30">
        <v>250866</v>
      </c>
      <c r="F188" s="30">
        <v>250866</v>
      </c>
      <c r="G188" s="30">
        <v>863081</v>
      </c>
      <c r="H188" s="30">
        <v>0</v>
      </c>
      <c r="I188" s="30">
        <v>863081</v>
      </c>
      <c r="J188" s="30">
        <v>1862365</v>
      </c>
      <c r="K188" s="30">
        <v>0</v>
      </c>
      <c r="L188" s="30">
        <v>1862365</v>
      </c>
      <c r="M188" s="30">
        <v>0</v>
      </c>
      <c r="N188" s="30">
        <v>0</v>
      </c>
      <c r="O188" s="29">
        <v>0</v>
      </c>
    </row>
    <row r="189" spans="2:15" ht="15.75" hidden="1" outlineLevel="2" thickBot="1">
      <c r="B189" s="22" t="s">
        <v>265</v>
      </c>
      <c r="C189" s="36">
        <v>846228</v>
      </c>
      <c r="D189" s="37">
        <v>0</v>
      </c>
      <c r="E189" s="37">
        <v>121038</v>
      </c>
      <c r="F189" s="37">
        <v>121038</v>
      </c>
      <c r="G189" s="37">
        <v>121038</v>
      </c>
      <c r="H189" s="37">
        <v>60208</v>
      </c>
      <c r="I189" s="37">
        <v>121038</v>
      </c>
      <c r="J189" s="37">
        <v>121038</v>
      </c>
      <c r="K189" s="37">
        <v>59792</v>
      </c>
      <c r="L189" s="37">
        <v>121038</v>
      </c>
      <c r="M189" s="37">
        <v>0</v>
      </c>
      <c r="N189" s="37">
        <v>0</v>
      </c>
      <c r="O189" s="36">
        <v>0</v>
      </c>
    </row>
  </sheetData>
  <mergeCells count="2">
    <mergeCell ref="B2:O2"/>
    <mergeCell ref="B3:O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BDPPTO2019</vt:lpstr>
      <vt:lpstr>Formato</vt:lpstr>
      <vt:lpstr>calend</vt:lpstr>
      <vt:lpstr>calenda</vt:lpstr>
      <vt:lpstr>tablaref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Silva Treviño</dc:creator>
  <cp:lastModifiedBy>Presupuestos</cp:lastModifiedBy>
  <dcterms:created xsi:type="dcterms:W3CDTF">2019-01-30T21:55:19Z</dcterms:created>
  <dcterms:modified xsi:type="dcterms:W3CDTF">2020-12-04T19:40:25Z</dcterms:modified>
</cp:coreProperties>
</file>